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FPC\Documents\Farthinghoe Parish Council\Accounts\"/>
    </mc:Choice>
  </mc:AlternateContent>
  <workbookProtection workbookAlgorithmName="SHA-512" workbookHashValue="lkDkm/NOZuIBKz92mUz3Fq1a9HC4Hw817IfZCD4VmPi+DFWWQjj2XPYi9ZXtzFX5uXpvo2Fg2W32fpkjk7/w7w==" workbookSaltValue="8vERLB4mL02xwNZ2qz/puw==" workbookSpinCount="100000" lockStructure="1"/>
  <bookViews>
    <workbookView xWindow="-12" yWindow="-12" windowWidth="14400" windowHeight="12840" firstSheet="2" activeTab="2"/>
  </bookViews>
  <sheets>
    <sheet name="Sheet_1" sheetId="1" state="hidden" r:id="rId1"/>
    <sheet name="Apr_-_June" sheetId="2" state="hidden" r:id="rId2"/>
    <sheet name="July_-_Sept" sheetId="3" r:id="rId3"/>
    <sheet name="Assets" sheetId="7" r:id="rId4"/>
  </sheets>
  <calcPr calcId="171027"/>
</workbook>
</file>

<file path=xl/calcChain.xml><?xml version="1.0" encoding="utf-8"?>
<calcChain xmlns="http://schemas.openxmlformats.org/spreadsheetml/2006/main">
  <c r="P24" i="3" l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AD93" i="3"/>
  <c r="AA87" i="3"/>
  <c r="Z87" i="3"/>
  <c r="Y87" i="3"/>
  <c r="Y4" i="3" s="1"/>
  <c r="X87" i="3"/>
  <c r="W87" i="3"/>
  <c r="V87" i="3"/>
  <c r="U4" i="3" s="1"/>
  <c r="U87" i="3"/>
  <c r="T87" i="3"/>
  <c r="S87" i="3"/>
  <c r="S4" i="3" s="1"/>
  <c r="R87" i="3"/>
  <c r="Q87" i="3"/>
  <c r="O87" i="3"/>
  <c r="N87" i="3"/>
  <c r="M87" i="3"/>
  <c r="L87" i="3"/>
  <c r="G87" i="3"/>
  <c r="E87" i="3"/>
  <c r="D87" i="3"/>
  <c r="F22" i="3"/>
  <c r="F21" i="3"/>
  <c r="F20" i="3"/>
  <c r="F16" i="3"/>
  <c r="H15" i="3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F15" i="3"/>
  <c r="AC14" i="3"/>
  <c r="F14" i="3"/>
  <c r="AC13" i="3"/>
  <c r="H13" i="3"/>
  <c r="H14" i="3" s="1"/>
  <c r="F13" i="3"/>
  <c r="AB12" i="3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AB29" i="3" s="1"/>
  <c r="AB30" i="3" s="1"/>
  <c r="AB31" i="3" s="1"/>
  <c r="AB32" i="3" s="1"/>
  <c r="AB33" i="3" s="1"/>
  <c r="AB34" i="3" s="1"/>
  <c r="AB35" i="3" s="1"/>
  <c r="AB36" i="3" s="1"/>
  <c r="AB37" i="3" s="1"/>
  <c r="AB38" i="3" s="1"/>
  <c r="AB39" i="3" s="1"/>
  <c r="AB40" i="3" s="1"/>
  <c r="AB41" i="3" s="1"/>
  <c r="AB42" i="3" s="1"/>
  <c r="AB43" i="3" s="1"/>
  <c r="AB44" i="3" s="1"/>
  <c r="AB45" i="3" s="1"/>
  <c r="AB46" i="3" s="1"/>
  <c r="AB47" i="3" s="1"/>
  <c r="AB48" i="3" s="1"/>
  <c r="AB49" i="3" s="1"/>
  <c r="AB50" i="3" s="1"/>
  <c r="AB51" i="3" s="1"/>
  <c r="AB52" i="3" s="1"/>
  <c r="AB53" i="3" s="1"/>
  <c r="AB54" i="3" s="1"/>
  <c r="AB55" i="3" s="1"/>
  <c r="AB56" i="3" s="1"/>
  <c r="AB57" i="3" s="1"/>
  <c r="AB58" i="3" s="1"/>
  <c r="AB59" i="3" s="1"/>
  <c r="AB60" i="3" s="1"/>
  <c r="AB61" i="3" s="1"/>
  <c r="AB62" i="3" s="1"/>
  <c r="AB63" i="3" s="1"/>
  <c r="AB64" i="3" s="1"/>
  <c r="AB65" i="3" s="1"/>
  <c r="AB66" i="3" s="1"/>
  <c r="AB67" i="3" s="1"/>
  <c r="AB68" i="3" s="1"/>
  <c r="AB69" i="3" s="1"/>
  <c r="AB70" i="3" s="1"/>
  <c r="AB71" i="3" s="1"/>
  <c r="AB72" i="3" s="1"/>
  <c r="AB73" i="3" s="1"/>
  <c r="AB74" i="3" s="1"/>
  <c r="AB75" i="3" s="1"/>
  <c r="AB76" i="3" s="1"/>
  <c r="AB77" i="3" s="1"/>
  <c r="AB78" i="3" s="1"/>
  <c r="AB79" i="3" s="1"/>
  <c r="AB80" i="3" s="1"/>
  <c r="AB81" i="3" s="1"/>
  <c r="AB82" i="3" s="1"/>
  <c r="AB83" i="3" s="1"/>
  <c r="AB84" i="3" s="1"/>
  <c r="AB85" i="3" s="1"/>
  <c r="P12" i="3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H12" i="3"/>
  <c r="F12" i="3"/>
  <c r="F87" i="3" s="1"/>
  <c r="AD8" i="3"/>
  <c r="AD9" i="3" s="1"/>
  <c r="AD10" i="3" s="1"/>
  <c r="AD12" i="3" s="1"/>
  <c r="AD13" i="3" s="1"/>
  <c r="AD14" i="3" s="1"/>
  <c r="AD15" i="3" s="1"/>
  <c r="AD16" i="3" s="1"/>
  <c r="AD17" i="3" s="1"/>
  <c r="AD18" i="3" s="1"/>
  <c r="AD19" i="3" s="1"/>
  <c r="AD20" i="3" s="1"/>
  <c r="AD21" i="3" s="1"/>
  <c r="AD22" i="3" s="1"/>
  <c r="AD23" i="3" s="1"/>
  <c r="AD24" i="3" s="1"/>
  <c r="AD25" i="3" s="1"/>
  <c r="AD26" i="3" s="1"/>
  <c r="AD27" i="3" s="1"/>
  <c r="AD28" i="3" s="1"/>
  <c r="AD29" i="3" s="1"/>
  <c r="AD30" i="3" s="1"/>
  <c r="AD31" i="3" s="1"/>
  <c r="AD32" i="3" s="1"/>
  <c r="AD33" i="3" s="1"/>
  <c r="AD34" i="3" s="1"/>
  <c r="AD35" i="3" s="1"/>
  <c r="AD36" i="3" s="1"/>
  <c r="AD37" i="3" s="1"/>
  <c r="AD38" i="3" s="1"/>
  <c r="AD39" i="3" s="1"/>
  <c r="AD40" i="3" s="1"/>
  <c r="AD41" i="3" s="1"/>
  <c r="AD42" i="3" s="1"/>
  <c r="AD43" i="3" s="1"/>
  <c r="AD44" i="3" s="1"/>
  <c r="AD45" i="3" s="1"/>
  <c r="AD46" i="3" s="1"/>
  <c r="AD47" i="3" s="1"/>
  <c r="AD48" i="3" s="1"/>
  <c r="AD49" i="3" s="1"/>
  <c r="AD50" i="3" s="1"/>
  <c r="AD51" i="3" s="1"/>
  <c r="AD52" i="3" s="1"/>
  <c r="AD53" i="3" s="1"/>
  <c r="AD54" i="3" s="1"/>
  <c r="AD55" i="3" s="1"/>
  <c r="AD56" i="3" s="1"/>
  <c r="AD57" i="3" s="1"/>
  <c r="AD58" i="3" s="1"/>
  <c r="AD59" i="3" s="1"/>
  <c r="AD60" i="3" s="1"/>
  <c r="AD61" i="3" s="1"/>
  <c r="AD62" i="3" s="1"/>
  <c r="AD63" i="3" s="1"/>
  <c r="AD64" i="3" s="1"/>
  <c r="AD65" i="3" s="1"/>
  <c r="AD66" i="3" s="1"/>
  <c r="AD67" i="3" s="1"/>
  <c r="AD68" i="3" s="1"/>
  <c r="AD69" i="3" s="1"/>
  <c r="AD70" i="3" s="1"/>
  <c r="AD71" i="3" s="1"/>
  <c r="AD72" i="3" s="1"/>
  <c r="AD73" i="3" s="1"/>
  <c r="AD74" i="3" s="1"/>
  <c r="AD75" i="3" s="1"/>
  <c r="AD76" i="3" s="1"/>
  <c r="AD77" i="3" s="1"/>
  <c r="AD78" i="3" s="1"/>
  <c r="AD79" i="3" s="1"/>
  <c r="AD80" i="3" s="1"/>
  <c r="AD81" i="3" s="1"/>
  <c r="AD82" i="3" s="1"/>
  <c r="AD83" i="3" s="1"/>
  <c r="AD84" i="3" s="1"/>
  <c r="AD85" i="3" s="1"/>
  <c r="P8" i="3"/>
  <c r="P9" i="3" s="1"/>
  <c r="P10" i="3" s="1"/>
  <c r="P11" i="3" s="1"/>
  <c r="AA4" i="3"/>
  <c r="Z4" i="3"/>
  <c r="AB3" i="3"/>
  <c r="W4" i="3" l="1"/>
  <c r="Q4" i="3"/>
  <c r="AB4" i="3" l="1"/>
  <c r="F39" i="7" l="1"/>
</calcChain>
</file>

<file path=xl/sharedStrings.xml><?xml version="1.0" encoding="utf-8"?>
<sst xmlns="http://schemas.openxmlformats.org/spreadsheetml/2006/main" count="114" uniqueCount="95">
  <si>
    <t>Electricity</t>
  </si>
  <si>
    <t>Section 137</t>
  </si>
  <si>
    <t xml:space="preserve"> Administration</t>
  </si>
  <si>
    <t>Date</t>
  </si>
  <si>
    <t>Supplier</t>
  </si>
  <si>
    <t>Cheque No</t>
  </si>
  <si>
    <t>Goods</t>
  </si>
  <si>
    <t>VAT</t>
  </si>
  <si>
    <t>Gross</t>
  </si>
  <si>
    <t xml:space="preserve"> Repairs &amp; maintenance</t>
  </si>
  <si>
    <t xml:space="preserve"> Lighting </t>
  </si>
  <si>
    <t>Donations</t>
  </si>
  <si>
    <t>Admin.</t>
  </si>
  <si>
    <t>Expenses</t>
  </si>
  <si>
    <t>Clerk's salary</t>
  </si>
  <si>
    <t xml:space="preserve"> General Maintenance </t>
  </si>
  <si>
    <t xml:space="preserve"> Contingency</t>
  </si>
  <si>
    <t>Opening Balance</t>
  </si>
  <si>
    <t>Jon Hampson</t>
  </si>
  <si>
    <t>HMRC</t>
  </si>
  <si>
    <t>Precept</t>
  </si>
  <si>
    <t>Community Lincs Insurance</t>
  </si>
  <si>
    <t>DD</t>
  </si>
  <si>
    <t>OPENING BUDGET</t>
  </si>
  <si>
    <t xml:space="preserve">REMAINING BUDGET </t>
  </si>
  <si>
    <t>Salary</t>
  </si>
  <si>
    <t>General Maintenance</t>
  </si>
  <si>
    <t>Contingency</t>
  </si>
  <si>
    <t>TOTALS</t>
  </si>
  <si>
    <t>As at date</t>
  </si>
  <si>
    <t>Balance</t>
  </si>
  <si>
    <t>TexPrep</t>
  </si>
  <si>
    <t>E.ON - lighting</t>
  </si>
  <si>
    <t>E.ON - maintenance</t>
  </si>
  <si>
    <t>Bank Account Running Total raised cheques</t>
  </si>
  <si>
    <t>Bank Account Running Total unpresented</t>
  </si>
  <si>
    <t>Presented cheques</t>
  </si>
  <si>
    <t>CPRE subscription</t>
  </si>
  <si>
    <t>Nest Swing</t>
  </si>
  <si>
    <t>Swing frame</t>
  </si>
  <si>
    <t>Grass-cutting &amp; maintenance</t>
  </si>
  <si>
    <t>Limes Farm</t>
  </si>
  <si>
    <t xml:space="preserve">Farthinghoe Parish Council </t>
  </si>
  <si>
    <t>During the year the following assets were purchased</t>
  </si>
  <si>
    <t>Cost</t>
  </si>
  <si>
    <t>at the cost shown:</t>
  </si>
  <si>
    <t>£</t>
  </si>
  <si>
    <t>During the year the following assets were disposed of</t>
  </si>
  <si>
    <t>Receipt</t>
  </si>
  <si>
    <t>for the amount shown:</t>
  </si>
  <si>
    <t>Community Assets</t>
  </si>
  <si>
    <t>Farthinghoe Village Hall (Deeds are held by the Clerk)</t>
  </si>
  <si>
    <t>Street Lighting</t>
  </si>
  <si>
    <t>26 Lamp posts</t>
  </si>
  <si>
    <t>Street Furniture</t>
  </si>
  <si>
    <t>Bus shelter on Main Road, Outside Allotments</t>
  </si>
  <si>
    <t>Bus shelter near the Church</t>
  </si>
  <si>
    <t>Dog Waste Bin</t>
  </si>
  <si>
    <t>Purchase cost</t>
  </si>
  <si>
    <t>Noticeboard</t>
  </si>
  <si>
    <t>Playground Equipment</t>
  </si>
  <si>
    <t>Set of swings</t>
  </si>
  <si>
    <t>Climbing frame</t>
  </si>
  <si>
    <t>Slide platform and equipment</t>
  </si>
  <si>
    <t>Swing frame and two flat seats</t>
  </si>
  <si>
    <t>Playhouse</t>
  </si>
  <si>
    <t>Cradle seat with chains x 1</t>
  </si>
  <si>
    <t>Assets 2015-2016</t>
  </si>
  <si>
    <t>Junior wooden fort complex</t>
  </si>
  <si>
    <t>Higgledy Piggledy Climber</t>
  </si>
  <si>
    <t>Toddler Fort complex</t>
  </si>
  <si>
    <t>Picnic bench x 2</t>
  </si>
  <si>
    <t>Playground equipment</t>
  </si>
  <si>
    <t>At 31st March 2016 the following assets were held*:</t>
  </si>
  <si>
    <t>* Value of held assets based on figure agreed with External Auditor in March 2012</t>
  </si>
  <si>
    <t>TOTAL VALUE OF ASSETS AT 31ST MARCH 2016</t>
  </si>
  <si>
    <t>PRECEPT</t>
  </si>
  <si>
    <t>PLAYPARK</t>
  </si>
  <si>
    <t>Income</t>
  </si>
  <si>
    <t>Grass cutting</t>
  </si>
  <si>
    <t>Maintenance</t>
  </si>
  <si>
    <t>Clerk's salary and expenses (for Jan-Mar 2016)</t>
  </si>
  <si>
    <t>.</t>
  </si>
  <si>
    <t>Proceeds of Race Night</t>
  </si>
  <si>
    <t>Farthinghoe Parish Council Accounts 2016-2017</t>
  </si>
  <si>
    <t>Proceeds of May Day</t>
  </si>
  <si>
    <t>Business Saver Account Interest</t>
  </si>
  <si>
    <t>Land Registry</t>
  </si>
  <si>
    <t>E.ON Maintenance</t>
  </si>
  <si>
    <t>E.ON lighting</t>
  </si>
  <si>
    <t>NCALC</t>
  </si>
  <si>
    <t>Clerk's salary and expenses (for Apr-Jun 2016)</t>
  </si>
  <si>
    <t>Clerk - IT equipment purchased</t>
  </si>
  <si>
    <t>Proceeds of church fete</t>
  </si>
  <si>
    <t>CANCELLED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</si>
</sst>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rgb="FF000000"/>
      <name val="Calibri"/>
      <family val="2"/>
    </font>
    <font>
      <b/>
      <sz val="22"/>
      <color rgb="FF000000"/>
      <name val="Calibri"/>
      <family val="2"/>
    </font>
    <font>
      <sz val="11"/>
      <color rgb="FF00B05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6" fontId="0" fillId="0" borderId="1" xfId="0" applyNumberFormat="1" applyBorder="1"/>
    <xf numFmtId="0" fontId="0" fillId="2" borderId="1" xfId="0" applyFill="1" applyBorder="1" applyAlignment="1">
      <alignment horizontal="center"/>
    </xf>
    <xf numFmtId="15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15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horizontal="center" wrapText="1"/>
    </xf>
    <xf numFmtId="2" fontId="0" fillId="5" borderId="1" xfId="0" applyNumberFormat="1" applyFill="1" applyBorder="1" applyAlignment="1">
      <alignment horizontal="center" wrapText="1"/>
    </xf>
    <xf numFmtId="15" fontId="0" fillId="2" borderId="1" xfId="0" applyNumberFormat="1" applyFill="1" applyBorder="1" applyAlignment="1">
      <alignment horizontal="center"/>
    </xf>
    <xf numFmtId="2" fontId="0" fillId="0" borderId="1" xfId="0" quotePrefix="1" applyNumberFormat="1" applyBorder="1"/>
    <xf numFmtId="164" fontId="0" fillId="0" borderId="1" xfId="0" quotePrefix="1" applyNumberFormat="1" applyBorder="1"/>
    <xf numFmtId="2" fontId="0" fillId="6" borderId="1" xfId="0" applyNumberFormat="1" applyFill="1" applyBorder="1"/>
    <xf numFmtId="2" fontId="0" fillId="0" borderId="1" xfId="0" applyNumberFormat="1" applyFill="1" applyBorder="1"/>
    <xf numFmtId="2" fontId="2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>
      <alignment horizontal="center"/>
    </xf>
    <xf numFmtId="2" fontId="3" fillId="0" borderId="1" xfId="0" applyNumberFormat="1" applyFont="1" applyBorder="1"/>
    <xf numFmtId="2" fontId="0" fillId="0" borderId="1" xfId="0" applyNumberFormat="1" applyFont="1" applyFill="1" applyBorder="1"/>
    <xf numFmtId="2" fontId="0" fillId="6" borderId="1" xfId="0" applyNumberFormat="1" applyFont="1" applyFill="1" applyBorder="1"/>
    <xf numFmtId="0" fontId="4" fillId="0" borderId="6" xfId="0" applyFont="1" applyBorder="1"/>
    <xf numFmtId="0" fontId="5" fillId="0" borderId="6" xfId="0" applyFont="1" applyBorder="1"/>
    <xf numFmtId="4" fontId="5" fillId="0" borderId="6" xfId="0" applyNumberFormat="1" applyFont="1" applyBorder="1"/>
    <xf numFmtId="4" fontId="5" fillId="0" borderId="6" xfId="0" applyNumberFormat="1" applyFont="1" applyBorder="1" applyAlignment="1">
      <alignment horizontal="right"/>
    </xf>
    <xf numFmtId="0" fontId="6" fillId="0" borderId="6" xfId="0" applyFont="1" applyBorder="1"/>
    <xf numFmtId="2" fontId="5" fillId="0" borderId="6" xfId="0" applyNumberFormat="1" applyFont="1" applyBorder="1"/>
    <xf numFmtId="0" fontId="0" fillId="0" borderId="6" xfId="0" applyBorder="1"/>
    <xf numFmtId="4" fontId="0" fillId="0" borderId="6" xfId="0" applyNumberFormat="1" applyBorder="1"/>
    <xf numFmtId="4" fontId="5" fillId="0" borderId="7" xfId="0" applyNumberFormat="1" applyFont="1" applyBorder="1" applyAlignment="1">
      <alignment horizontal="right"/>
    </xf>
    <xf numFmtId="0" fontId="3" fillId="0" borderId="6" xfId="0" applyFont="1" applyBorder="1"/>
    <xf numFmtId="4" fontId="4" fillId="0" borderId="6" xfId="0" applyNumberFormat="1" applyFont="1" applyBorder="1"/>
    <xf numFmtId="2" fontId="0" fillId="3" borderId="2" xfId="0" applyNumberFormat="1" applyFill="1" applyBorder="1"/>
    <xf numFmtId="2" fontId="0" fillId="5" borderId="3" xfId="0" applyNumberFormat="1" applyFill="1" applyBorder="1" applyAlignment="1">
      <alignment horizontal="center" wrapText="1"/>
    </xf>
    <xf numFmtId="2" fontId="0" fillId="0" borderId="3" xfId="0" applyNumberFormat="1" applyBorder="1"/>
    <xf numFmtId="2" fontId="0" fillId="5" borderId="10" xfId="0" applyNumberFormat="1" applyFill="1" applyBorder="1" applyAlignment="1">
      <alignment horizontal="center" wrapText="1"/>
    </xf>
    <xf numFmtId="2" fontId="0" fillId="0" borderId="10" xfId="0" applyNumberFormat="1" applyBorder="1"/>
    <xf numFmtId="2" fontId="0" fillId="0" borderId="3" xfId="0" applyNumberFormat="1" applyFill="1" applyBorder="1"/>
    <xf numFmtId="2" fontId="7" fillId="0" borderId="1" xfId="0" applyNumberFormat="1" applyFont="1" applyBorder="1"/>
    <xf numFmtId="2" fontId="0" fillId="7" borderId="1" xfId="0" applyNumberFormat="1" applyFill="1" applyBorder="1"/>
    <xf numFmtId="2" fontId="0" fillId="5" borderId="2" xfId="0" applyNumberFormat="1" applyFill="1" applyBorder="1" applyAlignment="1">
      <alignment horizontal="center" wrapText="1"/>
    </xf>
    <xf numFmtId="2" fontId="0" fillId="0" borderId="2" xfId="0" applyNumberFormat="1" applyBorder="1"/>
    <xf numFmtId="15" fontId="0" fillId="5" borderId="13" xfId="0" applyNumberFormat="1" applyFill="1" applyBorder="1" applyAlignment="1">
      <alignment wrapText="1"/>
    </xf>
    <xf numFmtId="0" fontId="0" fillId="0" borderId="13" xfId="0" applyBorder="1"/>
    <xf numFmtId="16" fontId="0" fillId="0" borderId="13" xfId="0" applyNumberFormat="1" applyBorder="1"/>
    <xf numFmtId="0" fontId="0" fillId="0" borderId="5" xfId="0" applyBorder="1" applyAlignment="1">
      <alignment vertical="center"/>
    </xf>
    <xf numFmtId="2" fontId="8" fillId="0" borderId="1" xfId="0" applyNumberFormat="1" applyFont="1" applyBorder="1"/>
    <xf numFmtId="0" fontId="0" fillId="0" borderId="1" xfId="0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 wrapText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2" fontId="0" fillId="3" borderId="2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right" wrapText="1"/>
    </xf>
    <xf numFmtId="2" fontId="0" fillId="3" borderId="3" xfId="0" applyNumberFormat="1" applyFill="1" applyBorder="1" applyAlignment="1">
      <alignment horizontal="right" wrapText="1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0" fillId="0" borderId="1" xfId="0" applyFont="1" applyBorder="1"/>
  </cellXfs>
  <cellStyles count="1">
    <cellStyle name="Normal" xfId="0" builtinId="0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sqref="A1:A1048576"/>
    </sheetView>
  </sheetViews>
  <sheetFormatPr defaultColWidth="9.109375" defaultRowHeight="14.4" x14ac:dyDescent="0.3"/>
  <cols>
    <col min="1" max="1" width="11.5546875" style="1" customWidth="1"/>
    <col min="2" max="2" width="9.109375" style="6" customWidth="1"/>
    <col min="3" max="16384" width="9.109375" style="6"/>
  </cols>
  <sheetData>
    <row r="1" spans="1:1" customFormat="1" ht="13.5" customHeight="1" x14ac:dyDescent="0.3">
      <c r="A1" s="1"/>
    </row>
    <row r="2" spans="1:1" customFormat="1" ht="23.25" customHeight="1" x14ac:dyDescent="0.3">
      <c r="A2" s="1"/>
    </row>
    <row r="3" spans="1:1" s="5" customFormat="1" ht="51" customHeight="1" x14ac:dyDescent="0.3">
      <c r="A3" s="4"/>
    </row>
    <row r="4" spans="1:1" customFormat="1" x14ac:dyDescent="0.3">
      <c r="A4" s="1"/>
    </row>
    <row r="5" spans="1:1" customFormat="1" x14ac:dyDescent="0.3">
      <c r="A5" s="1"/>
    </row>
    <row r="6" spans="1:1" customFormat="1" x14ac:dyDescent="0.3">
      <c r="A6" s="1"/>
    </row>
    <row r="7" spans="1:1" customFormat="1" x14ac:dyDescent="0.3">
      <c r="A7" s="1"/>
    </row>
    <row r="8" spans="1:1" customFormat="1" x14ac:dyDescent="0.3">
      <c r="A8" s="1"/>
    </row>
    <row r="9" spans="1:1" customFormat="1" x14ac:dyDescent="0.3">
      <c r="A9" s="1"/>
    </row>
    <row r="10" spans="1:1" customFormat="1" x14ac:dyDescent="0.3">
      <c r="A10" s="1"/>
    </row>
    <row r="11" spans="1:1" customFormat="1" x14ac:dyDescent="0.3">
      <c r="A11" s="1"/>
    </row>
    <row r="12" spans="1:1" customFormat="1" x14ac:dyDescent="0.3">
      <c r="A12" s="1"/>
    </row>
    <row r="13" spans="1:1" customFormat="1" x14ac:dyDescent="0.3">
      <c r="A13" s="1"/>
    </row>
    <row r="14" spans="1:1" customFormat="1" x14ac:dyDescent="0.3">
      <c r="A14" s="1"/>
    </row>
    <row r="15" spans="1:1" customFormat="1" x14ac:dyDescent="0.3">
      <c r="A15" s="1"/>
    </row>
    <row r="16" spans="1:1" customFormat="1" x14ac:dyDescent="0.3">
      <c r="A16" s="1"/>
    </row>
    <row r="17" spans="1:1" customFormat="1" x14ac:dyDescent="0.3">
      <c r="A17" s="1"/>
    </row>
    <row r="18" spans="1:1" customFormat="1" x14ac:dyDescent="0.3">
      <c r="A18" s="1"/>
    </row>
    <row r="19" spans="1:1" customFormat="1" x14ac:dyDescent="0.3">
      <c r="A19" s="1"/>
    </row>
    <row r="20" spans="1:1" customFormat="1" x14ac:dyDescent="0.3">
      <c r="A20" s="1"/>
    </row>
    <row r="21" spans="1:1" customFormat="1" x14ac:dyDescent="0.3">
      <c r="A21" s="1"/>
    </row>
    <row r="22" spans="1:1" customFormat="1" x14ac:dyDescent="0.3">
      <c r="A22" s="1"/>
    </row>
    <row r="23" spans="1:1" customFormat="1" x14ac:dyDescent="0.3">
      <c r="A23" s="1"/>
    </row>
    <row r="24" spans="1:1" customFormat="1" x14ac:dyDescent="0.3">
      <c r="A24" s="1"/>
    </row>
    <row r="25" spans="1:1" customFormat="1" x14ac:dyDescent="0.3">
      <c r="A25" s="1"/>
    </row>
    <row r="26" spans="1:1" customFormat="1" x14ac:dyDescent="0.3">
      <c r="A26" s="1"/>
    </row>
    <row r="27" spans="1:1" customFormat="1" x14ac:dyDescent="0.3">
      <c r="A27" s="1"/>
    </row>
    <row r="28" spans="1:1" customFormat="1" x14ac:dyDescent="0.3">
      <c r="A28" s="1"/>
    </row>
    <row r="29" spans="1:1" customFormat="1" x14ac:dyDescent="0.3">
      <c r="A29" s="1"/>
    </row>
    <row r="30" spans="1:1" customFormat="1" x14ac:dyDescent="0.3">
      <c r="A30" s="1"/>
    </row>
    <row r="31" spans="1:1" customFormat="1" x14ac:dyDescent="0.3">
      <c r="A31" s="1"/>
    </row>
    <row r="32" spans="1:1" customFormat="1" x14ac:dyDescent="0.3">
      <c r="A32" s="1"/>
    </row>
    <row r="33" spans="1:1" customFormat="1" x14ac:dyDescent="0.3">
      <c r="A33" s="1"/>
    </row>
    <row r="36" spans="1:1" customFormat="1" x14ac:dyDescent="0.3">
      <c r="A36" s="1"/>
    </row>
    <row r="37" spans="1:1" customFormat="1" x14ac:dyDescent="0.3">
      <c r="A37" s="1"/>
    </row>
    <row r="38" spans="1:1" customFormat="1" x14ac:dyDescent="0.3">
      <c r="A38" s="1"/>
    </row>
    <row r="39" spans="1:1" customFormat="1" x14ac:dyDescent="0.3">
      <c r="A39" s="1"/>
    </row>
    <row r="40" spans="1:1" customFormat="1" x14ac:dyDescent="0.3">
      <c r="A40" s="1"/>
    </row>
    <row r="41" spans="1:1" customFormat="1" x14ac:dyDescent="0.3">
      <c r="A41" s="1"/>
    </row>
    <row r="42" spans="1:1" customFormat="1" x14ac:dyDescent="0.3">
      <c r="A42" s="1"/>
    </row>
  </sheetData>
  <pageMargins left="0.25" right="0.25" top="0.75" bottom="0.75" header="0.30000000000000004" footer="0.30000000000000004"/>
  <pageSetup paperSize="9" scale="6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96"/>
  <sheetViews>
    <sheetView zoomScale="75" zoomScaleNormal="75" workbookViewId="0">
      <selection activeCell="A2" sqref="A1:CM1048576"/>
    </sheetView>
  </sheetViews>
  <sheetFormatPr defaultColWidth="9.109375" defaultRowHeight="14.4" x14ac:dyDescent="0.3"/>
  <cols>
    <col min="1" max="16384" width="9.109375" style="6"/>
  </cols>
  <sheetData>
    <row r="1" customFormat="1" x14ac:dyDescent="0.3"/>
    <row r="2" s="25" customFormat="1" x14ac:dyDescent="0.3"/>
    <row r="3" customFormat="1" ht="23.25" customHeight="1" x14ac:dyDescent="0.3"/>
    <row r="4" customFormat="1" ht="23.25" customHeight="1" x14ac:dyDescent="0.3"/>
    <row r="5" s="5" customFormat="1" ht="45" customHeight="1" x14ac:dyDescent="0.3"/>
    <row r="6" customFormat="1" x14ac:dyDescent="0.3"/>
    <row r="7" customFormat="1" x14ac:dyDescent="0.3"/>
    <row r="8" customFormat="1" x14ac:dyDescent="0.3"/>
    <row r="9" customFormat="1" x14ac:dyDescent="0.3"/>
    <row r="10" customFormat="1" x14ac:dyDescent="0.3"/>
    <row r="11" customFormat="1" x14ac:dyDescent="0.3"/>
    <row r="12" customFormat="1" x14ac:dyDescent="0.3"/>
    <row r="13" customFormat="1" x14ac:dyDescent="0.3"/>
    <row r="14" customFormat="1" x14ac:dyDescent="0.3"/>
    <row r="15" customFormat="1" x14ac:dyDescent="0.3"/>
    <row r="16" customFormat="1" x14ac:dyDescent="0.3"/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</sheetData>
  <pageMargins left="0.25" right="0.25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zoomScale="75" zoomScaleNormal="75" workbookViewId="0">
      <pane xSplit="6" ySplit="5" topLeftCell="U6" activePane="bottomRight" state="frozen"/>
      <selection pane="topRight" activeCell="G1" sqref="G1"/>
      <selection pane="bottomLeft" activeCell="A6" sqref="A6"/>
      <selection pane="bottomRight" activeCell="U23" sqref="U23"/>
    </sheetView>
  </sheetViews>
  <sheetFormatPr defaultColWidth="9.109375" defaultRowHeight="14.4" x14ac:dyDescent="0.3"/>
  <cols>
    <col min="1" max="1" width="9.109375" style="6" customWidth="1"/>
    <col min="2" max="2" width="42.33203125" style="6" customWidth="1"/>
    <col min="3" max="3" width="14.33203125" style="6" customWidth="1"/>
    <col min="4" max="8" width="14.33203125" style="1" customWidth="1"/>
    <col min="9" max="9" width="9.109375" style="6" customWidth="1"/>
    <col min="10" max="10" width="42.33203125" style="6" customWidth="1"/>
    <col min="11" max="11" width="14.33203125" style="6" customWidth="1"/>
    <col min="12" max="27" width="14.33203125" style="1" customWidth="1"/>
    <col min="28" max="28" width="18" style="6" bestFit="1" customWidth="1"/>
    <col min="29" max="29" width="12.44140625" style="6" customWidth="1"/>
    <col min="30" max="30" width="13.33203125" style="6" bestFit="1" customWidth="1"/>
    <col min="31" max="16384" width="9.109375" style="6"/>
  </cols>
  <sheetData>
    <row r="1" spans="1:30" customFormat="1" ht="28.8" x14ac:dyDescent="0.55000000000000004">
      <c r="A1" s="59" t="s">
        <v>84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s="25" customFormat="1" ht="28.8" x14ac:dyDescent="0.3">
      <c r="A2" s="18"/>
      <c r="B2" s="8"/>
      <c r="C2" s="8"/>
      <c r="D2" s="56"/>
      <c r="E2" s="56"/>
      <c r="F2" s="56"/>
      <c r="G2" s="56"/>
      <c r="H2" s="57"/>
      <c r="I2" s="8"/>
      <c r="J2" s="8"/>
      <c r="K2" s="8"/>
      <c r="L2" s="56"/>
      <c r="M2" s="56"/>
      <c r="N2" s="56"/>
      <c r="O2" s="56"/>
      <c r="P2" s="56"/>
      <c r="Q2" s="61" t="s">
        <v>0</v>
      </c>
      <c r="R2" s="61"/>
      <c r="S2" s="62" t="s">
        <v>40</v>
      </c>
      <c r="T2" s="63"/>
      <c r="U2" s="64" t="s">
        <v>1</v>
      </c>
      <c r="V2" s="64"/>
      <c r="W2" s="61" t="s">
        <v>2</v>
      </c>
      <c r="X2" s="61"/>
      <c r="Y2" s="56" t="s">
        <v>25</v>
      </c>
      <c r="Z2" s="58" t="s">
        <v>26</v>
      </c>
      <c r="AA2" s="56" t="s">
        <v>27</v>
      </c>
      <c r="AB2" s="56" t="s">
        <v>28</v>
      </c>
      <c r="AC2" s="56"/>
      <c r="AD2" s="56"/>
    </row>
    <row r="3" spans="1:30" customFormat="1" ht="23.25" customHeight="1" x14ac:dyDescent="0.3">
      <c r="A3" s="9"/>
      <c r="B3" s="10" t="s">
        <v>23</v>
      </c>
      <c r="C3" s="11"/>
      <c r="D3" s="12"/>
      <c r="E3" s="12"/>
      <c r="F3" s="12"/>
      <c r="G3" s="12"/>
      <c r="H3" s="40"/>
      <c r="I3" s="11"/>
      <c r="J3" s="10"/>
      <c r="K3" s="11"/>
      <c r="L3" s="12"/>
      <c r="M3" s="12"/>
      <c r="N3" s="12"/>
      <c r="O3" s="40"/>
      <c r="P3" s="40"/>
      <c r="Q3" s="67">
        <v>1100</v>
      </c>
      <c r="R3" s="68"/>
      <c r="S3" s="67">
        <v>900</v>
      </c>
      <c r="T3" s="68"/>
      <c r="U3" s="69">
        <v>36</v>
      </c>
      <c r="V3" s="70"/>
      <c r="W3" s="67">
        <v>2505</v>
      </c>
      <c r="X3" s="68"/>
      <c r="Y3" s="12">
        <v>1400</v>
      </c>
      <c r="Z3" s="12">
        <v>100</v>
      </c>
      <c r="AA3" s="13">
        <v>500</v>
      </c>
      <c r="AB3" s="12">
        <f>SUM(Q3:AA3)</f>
        <v>6541</v>
      </c>
      <c r="AC3" s="12"/>
      <c r="AD3" s="12"/>
    </row>
    <row r="4" spans="1:30" customFormat="1" ht="23.25" customHeight="1" x14ac:dyDescent="0.3">
      <c r="A4" s="9"/>
      <c r="B4" s="10" t="s">
        <v>24</v>
      </c>
      <c r="C4" s="11"/>
      <c r="D4" s="12"/>
      <c r="E4" s="12"/>
      <c r="F4" s="12"/>
      <c r="G4" s="12"/>
      <c r="H4" s="40"/>
      <c r="I4" s="11"/>
      <c r="J4" s="10"/>
      <c r="K4" s="11"/>
      <c r="L4" s="12"/>
      <c r="M4" s="12"/>
      <c r="N4" s="12"/>
      <c r="O4" s="40"/>
      <c r="P4" s="40"/>
      <c r="Q4" s="67">
        <f>+Q3-Q87-R87</f>
        <v>437.37</v>
      </c>
      <c r="R4" s="68"/>
      <c r="S4" s="67">
        <f>+S3-S87-T87</f>
        <v>270</v>
      </c>
      <c r="T4" s="68"/>
      <c r="U4" s="69">
        <f>+U3-U87-V87</f>
        <v>0</v>
      </c>
      <c r="V4" s="70"/>
      <c r="W4" s="67">
        <f>+W3-W87-X87</f>
        <v>317.67000000000007</v>
      </c>
      <c r="X4" s="68"/>
      <c r="Y4" s="12">
        <f>+Y3-Y87</f>
        <v>700</v>
      </c>
      <c r="Z4" s="12">
        <f>+Z3-Z87</f>
        <v>100</v>
      </c>
      <c r="AA4" s="13">
        <f>+AA3-AA87</f>
        <v>500</v>
      </c>
      <c r="AB4" s="12">
        <f>SUM(Q4:AA4)</f>
        <v>2325.04</v>
      </c>
      <c r="AC4" s="12"/>
      <c r="AD4" s="12"/>
    </row>
    <row r="5" spans="1:30" s="5" customFormat="1" ht="45" customHeight="1" x14ac:dyDescent="0.3">
      <c r="A5" s="14" t="s">
        <v>3</v>
      </c>
      <c r="B5" s="15" t="s">
        <v>4</v>
      </c>
      <c r="C5" s="16" t="s">
        <v>5</v>
      </c>
      <c r="D5" s="17" t="s">
        <v>8</v>
      </c>
      <c r="E5" s="17" t="s">
        <v>7</v>
      </c>
      <c r="F5" s="17" t="s">
        <v>6</v>
      </c>
      <c r="G5" s="17" t="s">
        <v>78</v>
      </c>
      <c r="H5" s="48" t="s">
        <v>30</v>
      </c>
      <c r="I5" s="50" t="s">
        <v>3</v>
      </c>
      <c r="J5" s="15" t="s">
        <v>4</v>
      </c>
      <c r="K5" s="16" t="s">
        <v>5</v>
      </c>
      <c r="L5" s="17" t="s">
        <v>8</v>
      </c>
      <c r="M5" s="17" t="s">
        <v>7</v>
      </c>
      <c r="N5" s="17" t="s">
        <v>6</v>
      </c>
      <c r="O5" s="17" t="s">
        <v>78</v>
      </c>
      <c r="P5" s="43" t="s">
        <v>30</v>
      </c>
      <c r="Q5" s="41" t="s">
        <v>9</v>
      </c>
      <c r="R5" s="17" t="s">
        <v>10</v>
      </c>
      <c r="S5" s="17" t="s">
        <v>79</v>
      </c>
      <c r="T5" s="17" t="s">
        <v>80</v>
      </c>
      <c r="U5" s="17"/>
      <c r="V5" s="17" t="s">
        <v>11</v>
      </c>
      <c r="W5" s="17" t="s">
        <v>12</v>
      </c>
      <c r="X5" s="17" t="s">
        <v>13</v>
      </c>
      <c r="Y5" s="17" t="s">
        <v>14</v>
      </c>
      <c r="Z5" s="17" t="s">
        <v>15</v>
      </c>
      <c r="AA5" s="17" t="s">
        <v>16</v>
      </c>
      <c r="AB5" s="17" t="s">
        <v>34</v>
      </c>
      <c r="AC5" s="17" t="s">
        <v>36</v>
      </c>
      <c r="AD5" s="17" t="s">
        <v>35</v>
      </c>
    </row>
    <row r="6" spans="1:30" customFormat="1" x14ac:dyDescent="0.3">
      <c r="A6" s="6"/>
      <c r="B6" s="6" t="s">
        <v>76</v>
      </c>
      <c r="C6" s="6"/>
      <c r="D6" s="1"/>
      <c r="E6" s="1"/>
      <c r="F6" s="1"/>
      <c r="G6" s="1"/>
      <c r="H6" s="49"/>
      <c r="I6" s="51"/>
      <c r="J6" s="6" t="s">
        <v>77</v>
      </c>
      <c r="K6" s="6"/>
      <c r="L6" s="1"/>
      <c r="M6" s="1"/>
      <c r="N6" s="1"/>
      <c r="O6" s="1"/>
      <c r="P6" s="44"/>
      <c r="Q6" s="4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customFormat="1" x14ac:dyDescent="0.3">
      <c r="A7" s="6"/>
      <c r="B7" s="6" t="s">
        <v>17</v>
      </c>
      <c r="C7" s="6"/>
      <c r="D7" s="1"/>
      <c r="E7" s="1"/>
      <c r="F7" s="1"/>
      <c r="G7" s="1"/>
      <c r="H7" s="49">
        <v>5230.5</v>
      </c>
      <c r="I7" s="51"/>
      <c r="J7" s="6" t="s">
        <v>17</v>
      </c>
      <c r="K7" s="6"/>
      <c r="L7" s="1"/>
      <c r="M7" s="1"/>
      <c r="N7" s="1"/>
      <c r="O7" s="1"/>
      <c r="P7" s="44">
        <v>1740.86</v>
      </c>
      <c r="Q7" s="42"/>
      <c r="R7" s="1"/>
      <c r="S7" s="1"/>
      <c r="T7" s="1"/>
      <c r="U7" s="1"/>
      <c r="V7" s="1"/>
      <c r="W7" s="1"/>
      <c r="X7" s="1"/>
      <c r="Y7" s="1"/>
      <c r="Z7" s="1"/>
      <c r="AA7" s="1"/>
      <c r="AB7" s="1">
        <v>6971.36</v>
      </c>
      <c r="AC7" s="1"/>
      <c r="AD7" s="1">
        <v>7307.66</v>
      </c>
    </row>
    <row r="8" spans="1:30" customFormat="1" x14ac:dyDescent="0.3">
      <c r="A8" s="6"/>
      <c r="B8" s="6"/>
      <c r="C8" s="6">
        <v>100688</v>
      </c>
      <c r="D8" s="1">
        <v>70</v>
      </c>
      <c r="E8" s="1"/>
      <c r="F8" s="1"/>
      <c r="G8" s="1"/>
      <c r="H8" s="49"/>
      <c r="I8" s="51"/>
      <c r="J8" s="6"/>
      <c r="K8" s="6"/>
      <c r="L8" s="1"/>
      <c r="M8" s="1"/>
      <c r="N8" s="1"/>
      <c r="O8" s="1"/>
      <c r="P8" s="44">
        <f>+P7-L8+O8</f>
        <v>1740.86</v>
      </c>
      <c r="Q8" s="4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>
        <v>70</v>
      </c>
      <c r="AD8" s="1">
        <f>AD7+I8+O8-AC8</f>
        <v>7237.66</v>
      </c>
    </row>
    <row r="9" spans="1:30" customFormat="1" x14ac:dyDescent="0.3">
      <c r="A9" s="6"/>
      <c r="B9" s="6"/>
      <c r="C9" s="6">
        <v>100690</v>
      </c>
      <c r="D9" s="1">
        <v>66.3</v>
      </c>
      <c r="E9" s="1"/>
      <c r="F9" s="1"/>
      <c r="G9" s="1"/>
      <c r="H9" s="49"/>
      <c r="I9" s="51"/>
      <c r="J9" s="6"/>
      <c r="K9" s="6"/>
      <c r="L9" s="1"/>
      <c r="M9" s="1"/>
      <c r="N9" s="1"/>
      <c r="O9" s="1"/>
      <c r="P9" s="44">
        <f t="shared" ref="P9:P35" si="0">+P8-L9+O9</f>
        <v>1740.86</v>
      </c>
      <c r="Q9" s="4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>
        <v>66.3</v>
      </c>
      <c r="AD9" s="1">
        <f>AD8+I9+O9-AC9</f>
        <v>7171.36</v>
      </c>
    </row>
    <row r="10" spans="1:30" customFormat="1" x14ac:dyDescent="0.3">
      <c r="A10" s="6"/>
      <c r="B10" s="6"/>
      <c r="C10" s="6">
        <v>100691</v>
      </c>
      <c r="D10" s="1">
        <v>200</v>
      </c>
      <c r="E10" s="1"/>
      <c r="F10" s="1"/>
      <c r="G10" s="1"/>
      <c r="H10" s="49"/>
      <c r="I10" s="51"/>
      <c r="J10" s="6"/>
      <c r="K10" s="6"/>
      <c r="L10" s="1"/>
      <c r="M10" s="1"/>
      <c r="N10" s="1"/>
      <c r="O10" s="1"/>
      <c r="P10" s="44">
        <f t="shared" si="0"/>
        <v>1740.86</v>
      </c>
      <c r="Q10" s="4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>
        <v>200</v>
      </c>
      <c r="AD10" s="1">
        <f>AD9+I10+O10-AC10</f>
        <v>6971.36</v>
      </c>
    </row>
    <row r="11" spans="1:30" customFormat="1" x14ac:dyDescent="0.3">
      <c r="A11" s="7"/>
      <c r="B11" s="6"/>
      <c r="C11" s="6"/>
      <c r="D11" s="1"/>
      <c r="E11" s="1"/>
      <c r="F11" s="1"/>
      <c r="G11" s="1"/>
      <c r="H11" s="49"/>
      <c r="I11" s="52"/>
      <c r="J11" s="6"/>
      <c r="K11" s="6"/>
      <c r="L11" s="1"/>
      <c r="M11" s="1"/>
      <c r="N11" s="1"/>
      <c r="O11" s="1"/>
      <c r="P11" s="44">
        <f t="shared" si="0"/>
        <v>1740.86</v>
      </c>
      <c r="Q11" s="4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 t="s">
        <v>82</v>
      </c>
      <c r="AD11" s="1"/>
    </row>
    <row r="12" spans="1:30" customFormat="1" x14ac:dyDescent="0.3">
      <c r="A12" s="7">
        <v>42473</v>
      </c>
      <c r="B12" s="6" t="s">
        <v>18</v>
      </c>
      <c r="C12" s="6">
        <v>100692</v>
      </c>
      <c r="D12" s="24">
        <v>105</v>
      </c>
      <c r="E12" s="1">
        <v>0</v>
      </c>
      <c r="F12" s="1">
        <f>+D12-E12</f>
        <v>105</v>
      </c>
      <c r="G12" s="1"/>
      <c r="H12" s="49">
        <f>+H7-D12+G12</f>
        <v>5125.5</v>
      </c>
      <c r="I12" s="52"/>
      <c r="J12" s="6"/>
      <c r="K12" s="6"/>
      <c r="L12" s="26"/>
      <c r="M12" s="1"/>
      <c r="N12" s="1"/>
      <c r="O12" s="1"/>
      <c r="P12" s="44">
        <f t="shared" si="0"/>
        <v>1740.86</v>
      </c>
      <c r="Q12" s="45"/>
      <c r="R12" s="22"/>
      <c r="S12" s="22">
        <v>105</v>
      </c>
      <c r="T12" s="22"/>
      <c r="U12" s="22"/>
      <c r="V12" s="22"/>
      <c r="W12" s="27"/>
      <c r="X12" s="22"/>
      <c r="Y12" s="22"/>
      <c r="Z12" s="22"/>
      <c r="AA12" s="22"/>
      <c r="AB12" s="1">
        <f>AB7-D12+G12-L12+O12</f>
        <v>6866.36</v>
      </c>
      <c r="AC12" s="1">
        <v>105</v>
      </c>
      <c r="AD12" s="1">
        <f>AD10+I12+O12-AC12</f>
        <v>6866.36</v>
      </c>
    </row>
    <row r="13" spans="1:30" customFormat="1" x14ac:dyDescent="0.3">
      <c r="A13" s="7">
        <v>42473</v>
      </c>
      <c r="B13" s="6" t="s">
        <v>32</v>
      </c>
      <c r="C13" s="6">
        <v>100693</v>
      </c>
      <c r="D13" s="24">
        <v>206.52</v>
      </c>
      <c r="E13" s="1">
        <v>9.83</v>
      </c>
      <c r="F13" s="1">
        <f t="shared" ref="F13:F16" si="1">+D13-E13</f>
        <v>196.69</v>
      </c>
      <c r="G13" s="1"/>
      <c r="H13" s="49">
        <f>+H12-D13+G13</f>
        <v>4918.9799999999996</v>
      </c>
      <c r="I13" s="52"/>
      <c r="J13" s="6"/>
      <c r="K13" s="6"/>
      <c r="L13" s="26"/>
      <c r="M13" s="1"/>
      <c r="N13" s="1"/>
      <c r="O13" s="1"/>
      <c r="P13" s="44">
        <f t="shared" si="0"/>
        <v>1740.86</v>
      </c>
      <c r="Q13" s="45"/>
      <c r="R13" s="22">
        <v>196.69</v>
      </c>
      <c r="S13" s="22"/>
      <c r="T13" s="22"/>
      <c r="U13" s="22"/>
      <c r="V13" s="22"/>
      <c r="W13" s="27"/>
      <c r="X13" s="22"/>
      <c r="Y13" s="22"/>
      <c r="Z13" s="22"/>
      <c r="AA13" s="22"/>
      <c r="AB13" s="1">
        <f t="shared" ref="AB13:AB76" si="2">AB12-D13+G13-L13+O13</f>
        <v>6659.8399999999992</v>
      </c>
      <c r="AC13" s="1">
        <f>+D13</f>
        <v>206.52</v>
      </c>
      <c r="AD13" s="1">
        <f t="shared" ref="AD13:AD76" si="3">AD12+G13+O13-AC13</f>
        <v>6659.8399999999992</v>
      </c>
    </row>
    <row r="14" spans="1:30" customFormat="1" x14ac:dyDescent="0.3">
      <c r="A14" s="7">
        <v>42473</v>
      </c>
      <c r="B14" s="6" t="s">
        <v>33</v>
      </c>
      <c r="C14" s="6">
        <v>100694</v>
      </c>
      <c r="D14" s="24">
        <v>107.7</v>
      </c>
      <c r="E14" s="1">
        <v>17.95</v>
      </c>
      <c r="F14" s="1">
        <f t="shared" si="1"/>
        <v>89.75</v>
      </c>
      <c r="G14" s="1"/>
      <c r="H14" s="49">
        <f t="shared" ref="H14:H77" si="4">+H13-D14+G14</f>
        <v>4811.28</v>
      </c>
      <c r="I14" s="52"/>
      <c r="J14" s="6"/>
      <c r="K14" s="6"/>
      <c r="L14" s="26"/>
      <c r="M14" s="1"/>
      <c r="N14" s="1"/>
      <c r="O14" s="1"/>
      <c r="P14" s="44">
        <f t="shared" si="0"/>
        <v>1740.86</v>
      </c>
      <c r="Q14" s="45">
        <v>89.75</v>
      </c>
      <c r="R14" s="22"/>
      <c r="S14" s="22"/>
      <c r="T14" s="22"/>
      <c r="U14" s="22"/>
      <c r="V14" s="22"/>
      <c r="W14" s="27"/>
      <c r="X14" s="22"/>
      <c r="Y14" s="22"/>
      <c r="Z14" s="22"/>
      <c r="AA14" s="22"/>
      <c r="AB14" s="1">
        <f t="shared" si="2"/>
        <v>6552.1399999999994</v>
      </c>
      <c r="AC14" s="1">
        <f>+D14</f>
        <v>107.7</v>
      </c>
      <c r="AD14" s="1">
        <f t="shared" si="3"/>
        <v>6552.1399999999994</v>
      </c>
    </row>
    <row r="15" spans="1:30" customFormat="1" x14ac:dyDescent="0.3">
      <c r="A15" s="7">
        <v>42473</v>
      </c>
      <c r="B15" s="6" t="s">
        <v>81</v>
      </c>
      <c r="C15" s="6">
        <v>100695</v>
      </c>
      <c r="D15" s="1">
        <v>355</v>
      </c>
      <c r="E15" s="1">
        <v>0</v>
      </c>
      <c r="F15" s="1">
        <f t="shared" si="1"/>
        <v>355</v>
      </c>
      <c r="G15" s="1"/>
      <c r="H15" s="49">
        <f t="shared" si="4"/>
        <v>4456.28</v>
      </c>
      <c r="I15" s="52"/>
      <c r="J15" s="6"/>
      <c r="K15" s="6"/>
      <c r="L15" s="1"/>
      <c r="M15" s="1"/>
      <c r="N15" s="1"/>
      <c r="O15" s="1"/>
      <c r="P15" s="44">
        <f t="shared" si="0"/>
        <v>1740.86</v>
      </c>
      <c r="Q15" s="45"/>
      <c r="R15" s="22"/>
      <c r="S15" s="22"/>
      <c r="T15" s="22"/>
      <c r="U15" s="22"/>
      <c r="V15" s="22"/>
      <c r="W15" s="27"/>
      <c r="X15" s="22">
        <v>75</v>
      </c>
      <c r="Y15" s="22">
        <v>280</v>
      </c>
      <c r="Z15" s="22"/>
      <c r="AA15" s="22"/>
      <c r="AB15" s="1">
        <f t="shared" si="2"/>
        <v>6197.1399999999994</v>
      </c>
      <c r="AC15" s="22">
        <v>355</v>
      </c>
      <c r="AD15" s="1">
        <f t="shared" si="3"/>
        <v>6197.1399999999994</v>
      </c>
    </row>
    <row r="16" spans="1:30" customFormat="1" x14ac:dyDescent="0.3">
      <c r="A16" s="7">
        <v>42473</v>
      </c>
      <c r="B16" s="6" t="s">
        <v>19</v>
      </c>
      <c r="C16" s="55">
        <v>100696</v>
      </c>
      <c r="D16" s="24">
        <v>70</v>
      </c>
      <c r="E16" s="1">
        <v>0</v>
      </c>
      <c r="F16" s="1">
        <f t="shared" si="1"/>
        <v>70</v>
      </c>
      <c r="G16" s="1"/>
      <c r="H16" s="49">
        <f t="shared" si="4"/>
        <v>4386.28</v>
      </c>
      <c r="I16" s="52"/>
      <c r="J16" s="6"/>
      <c r="K16" s="55"/>
      <c r="L16" s="26"/>
      <c r="M16" s="1"/>
      <c r="N16" s="1"/>
      <c r="O16" s="1"/>
      <c r="P16" s="44">
        <f t="shared" si="0"/>
        <v>1740.86</v>
      </c>
      <c r="Q16" s="45"/>
      <c r="R16" s="22"/>
      <c r="S16" s="22"/>
      <c r="T16" s="22"/>
      <c r="U16" s="22"/>
      <c r="V16" s="22"/>
      <c r="W16" s="27"/>
      <c r="X16" s="22"/>
      <c r="Y16" s="22">
        <v>70</v>
      </c>
      <c r="Z16" s="22"/>
      <c r="AA16" s="22"/>
      <c r="AB16" s="1">
        <f t="shared" si="2"/>
        <v>6127.1399999999994</v>
      </c>
      <c r="AC16" s="1">
        <v>70</v>
      </c>
      <c r="AD16" s="1">
        <f t="shared" si="3"/>
        <v>6127.1399999999994</v>
      </c>
    </row>
    <row r="17" spans="1:30" customFormat="1" x14ac:dyDescent="0.3">
      <c r="A17" s="7">
        <v>42488</v>
      </c>
      <c r="B17" s="6" t="s">
        <v>20</v>
      </c>
      <c r="C17" s="55"/>
      <c r="D17" s="26"/>
      <c r="E17" s="1"/>
      <c r="F17" s="1"/>
      <c r="G17" s="1">
        <v>3575</v>
      </c>
      <c r="H17" s="49">
        <f t="shared" si="4"/>
        <v>7961.28</v>
      </c>
      <c r="I17" s="52"/>
      <c r="J17" s="6"/>
      <c r="K17" s="55"/>
      <c r="L17" s="26"/>
      <c r="M17" s="1"/>
      <c r="N17" s="1"/>
      <c r="O17" s="1"/>
      <c r="P17" s="44">
        <f t="shared" si="0"/>
        <v>1740.86</v>
      </c>
      <c r="Q17" s="45"/>
      <c r="R17" s="22"/>
      <c r="S17" s="22"/>
      <c r="T17" s="22"/>
      <c r="U17" s="22"/>
      <c r="V17" s="22"/>
      <c r="W17" s="27"/>
      <c r="X17" s="22"/>
      <c r="Y17" s="22"/>
      <c r="Z17" s="22"/>
      <c r="AA17" s="22"/>
      <c r="AB17" s="1">
        <f t="shared" si="2"/>
        <v>9702.14</v>
      </c>
      <c r="AC17" s="1">
        <v>0</v>
      </c>
      <c r="AD17" s="1">
        <f t="shared" si="3"/>
        <v>9702.14</v>
      </c>
    </row>
    <row r="18" spans="1:30" customFormat="1" x14ac:dyDescent="0.3">
      <c r="A18" s="7">
        <v>42510</v>
      </c>
      <c r="B18" s="6" t="s">
        <v>41</v>
      </c>
      <c r="C18" s="55"/>
      <c r="D18" s="26"/>
      <c r="E18" s="1"/>
      <c r="F18" s="1"/>
      <c r="G18" s="1">
        <v>120</v>
      </c>
      <c r="H18" s="49">
        <f t="shared" si="4"/>
        <v>8081.28</v>
      </c>
      <c r="I18" s="52"/>
      <c r="J18" s="6"/>
      <c r="K18" s="65"/>
      <c r="L18" s="26"/>
      <c r="M18" s="1"/>
      <c r="N18" s="1"/>
      <c r="O18" s="1"/>
      <c r="P18" s="44">
        <f t="shared" si="0"/>
        <v>1740.86</v>
      </c>
      <c r="Q18" s="45"/>
      <c r="R18" s="22"/>
      <c r="S18" s="22"/>
      <c r="T18" s="22"/>
      <c r="U18" s="22"/>
      <c r="V18" s="22"/>
      <c r="W18" s="27"/>
      <c r="X18" s="22"/>
      <c r="Y18" s="22"/>
      <c r="Z18" s="22"/>
      <c r="AA18" s="22"/>
      <c r="AB18" s="1">
        <f t="shared" si="2"/>
        <v>9822.14</v>
      </c>
      <c r="AC18" s="1">
        <v>0</v>
      </c>
      <c r="AD18" s="1">
        <f t="shared" si="3"/>
        <v>9822.14</v>
      </c>
    </row>
    <row r="19" spans="1:30" customFormat="1" x14ac:dyDescent="0.3">
      <c r="A19" s="7"/>
      <c r="B19" s="6"/>
      <c r="C19" s="53"/>
      <c r="D19" s="24"/>
      <c r="E19" s="1"/>
      <c r="F19" s="1"/>
      <c r="G19" s="1"/>
      <c r="H19" s="49">
        <f>+H18-D19+G19</f>
        <v>8081.28</v>
      </c>
      <c r="I19" s="52">
        <v>42510</v>
      </c>
      <c r="J19" s="6" t="s">
        <v>83</v>
      </c>
      <c r="K19" s="66"/>
      <c r="L19" s="26"/>
      <c r="M19" s="1"/>
      <c r="N19" s="1"/>
      <c r="O19" s="1">
        <v>203</v>
      </c>
      <c r="P19" s="44">
        <f t="shared" si="0"/>
        <v>1943.86</v>
      </c>
      <c r="Q19" s="45"/>
      <c r="R19" s="22"/>
      <c r="S19" s="22"/>
      <c r="T19" s="22"/>
      <c r="U19" s="22"/>
      <c r="V19" s="22"/>
      <c r="W19" s="27"/>
      <c r="X19" s="22"/>
      <c r="Y19" s="22"/>
      <c r="Z19" s="22"/>
      <c r="AA19" s="22"/>
      <c r="AB19" s="1">
        <f>AB18-D19+G19-L19+O19</f>
        <v>10025.14</v>
      </c>
      <c r="AC19" s="1">
        <v>0</v>
      </c>
      <c r="AD19" s="1">
        <f t="shared" si="3"/>
        <v>10025.14</v>
      </c>
    </row>
    <row r="20" spans="1:30" customFormat="1" x14ac:dyDescent="0.3">
      <c r="A20" s="7">
        <v>42501</v>
      </c>
      <c r="B20" s="6" t="s">
        <v>31</v>
      </c>
      <c r="C20" s="6">
        <v>100697</v>
      </c>
      <c r="D20" s="24">
        <v>66.3</v>
      </c>
      <c r="E20" s="1">
        <v>0</v>
      </c>
      <c r="F20" s="1">
        <f>+D20-E20</f>
        <v>66.3</v>
      </c>
      <c r="G20" s="1"/>
      <c r="H20" s="49">
        <f>+H19-D20+G20</f>
        <v>8014.98</v>
      </c>
      <c r="I20" s="52"/>
      <c r="J20" s="6"/>
      <c r="K20" s="6"/>
      <c r="L20" s="26"/>
      <c r="M20" s="1"/>
      <c r="N20" s="1"/>
      <c r="O20" s="1"/>
      <c r="P20" s="44">
        <f t="shared" si="0"/>
        <v>1943.86</v>
      </c>
      <c r="Q20" s="45"/>
      <c r="R20" s="22"/>
      <c r="S20" s="22"/>
      <c r="T20" s="22"/>
      <c r="U20" s="22"/>
      <c r="V20" s="22"/>
      <c r="W20" s="27">
        <v>66.3</v>
      </c>
      <c r="X20" s="22"/>
      <c r="Y20" s="22"/>
      <c r="Z20" s="22"/>
      <c r="AA20" s="22"/>
      <c r="AB20" s="1">
        <f>AB19-D20+G20-L20+O20</f>
        <v>9958.84</v>
      </c>
      <c r="AC20" s="1">
        <v>66.3</v>
      </c>
      <c r="AD20" s="1">
        <f t="shared" si="3"/>
        <v>9958.84</v>
      </c>
    </row>
    <row r="21" spans="1:30" customFormat="1" x14ac:dyDescent="0.3">
      <c r="A21" s="7">
        <v>42501</v>
      </c>
      <c r="B21" s="6" t="s">
        <v>21</v>
      </c>
      <c r="C21" s="6">
        <v>100698</v>
      </c>
      <c r="D21" s="24">
        <v>720.7</v>
      </c>
      <c r="E21" s="54">
        <v>0</v>
      </c>
      <c r="F21" s="1">
        <f>+D21-E21</f>
        <v>720.7</v>
      </c>
      <c r="G21" s="1"/>
      <c r="H21" s="49">
        <f t="shared" si="4"/>
        <v>7294.28</v>
      </c>
      <c r="I21" s="52"/>
      <c r="J21" s="6"/>
      <c r="K21" s="6"/>
      <c r="L21" s="26"/>
      <c r="M21" s="23"/>
      <c r="N21" s="1"/>
      <c r="O21" s="1"/>
      <c r="P21" s="44">
        <f t="shared" si="0"/>
        <v>1943.86</v>
      </c>
      <c r="Q21" s="45"/>
      <c r="R21" s="22"/>
      <c r="S21" s="22"/>
      <c r="T21" s="22"/>
      <c r="U21" s="22"/>
      <c r="V21" s="22"/>
      <c r="W21" s="27">
        <v>720.7</v>
      </c>
      <c r="X21" s="22"/>
      <c r="Y21" s="22"/>
      <c r="Z21" s="22"/>
      <c r="AA21" s="22"/>
      <c r="AB21" s="1">
        <f t="shared" si="2"/>
        <v>9238.14</v>
      </c>
      <c r="AC21" s="1">
        <v>720.7</v>
      </c>
      <c r="AD21" s="1">
        <f t="shared" si="3"/>
        <v>9238.14</v>
      </c>
    </row>
    <row r="22" spans="1:30" customFormat="1" x14ac:dyDescent="0.3">
      <c r="A22" s="7">
        <v>42513</v>
      </c>
      <c r="B22" s="6" t="s">
        <v>37</v>
      </c>
      <c r="C22" s="6" t="s">
        <v>22</v>
      </c>
      <c r="D22" s="24">
        <v>36</v>
      </c>
      <c r="E22" s="54">
        <v>0</v>
      </c>
      <c r="F22" s="1">
        <f>+D22-E22</f>
        <v>36</v>
      </c>
      <c r="G22" s="1"/>
      <c r="H22" s="49">
        <f t="shared" si="4"/>
        <v>7258.28</v>
      </c>
      <c r="I22" s="52"/>
      <c r="J22" s="6"/>
      <c r="K22" s="6"/>
      <c r="L22" s="26"/>
      <c r="M22" s="23"/>
      <c r="N22" s="1"/>
      <c r="O22" s="1"/>
      <c r="P22" s="44">
        <f t="shared" si="0"/>
        <v>1943.86</v>
      </c>
      <c r="Q22" s="45"/>
      <c r="R22" s="22"/>
      <c r="S22" s="22"/>
      <c r="T22" s="22"/>
      <c r="U22" s="22"/>
      <c r="V22" s="22">
        <v>36</v>
      </c>
      <c r="W22" s="27"/>
      <c r="X22" s="22"/>
      <c r="Y22" s="22"/>
      <c r="Z22" s="22"/>
      <c r="AA22" s="22"/>
      <c r="AB22" s="1">
        <f t="shared" si="2"/>
        <v>9202.14</v>
      </c>
      <c r="AC22" s="1">
        <v>36</v>
      </c>
      <c r="AD22" s="1">
        <f t="shared" si="3"/>
        <v>9202.14</v>
      </c>
    </row>
    <row r="23" spans="1:30" customFormat="1" x14ac:dyDescent="0.3">
      <c r="A23" s="7"/>
      <c r="B23" s="6"/>
      <c r="C23" s="6"/>
      <c r="D23" s="26"/>
      <c r="E23" s="1"/>
      <c r="F23" s="1"/>
      <c r="G23" s="1"/>
      <c r="H23" s="49">
        <f t="shared" si="4"/>
        <v>7258.28</v>
      </c>
      <c r="I23" s="52">
        <v>42510</v>
      </c>
      <c r="J23" s="6" t="s">
        <v>85</v>
      </c>
      <c r="K23" s="6"/>
      <c r="L23" s="26"/>
      <c r="M23" s="1"/>
      <c r="N23" s="1"/>
      <c r="O23" s="1">
        <v>185</v>
      </c>
      <c r="P23" s="44">
        <f t="shared" si="0"/>
        <v>2128.8599999999997</v>
      </c>
      <c r="Q23" s="45"/>
      <c r="R23" s="22"/>
      <c r="S23" s="22"/>
      <c r="T23" s="22"/>
      <c r="U23" s="22"/>
      <c r="V23" s="22"/>
      <c r="W23" s="27"/>
      <c r="X23" s="22"/>
      <c r="Y23" s="22"/>
      <c r="Z23" s="22"/>
      <c r="AA23" s="22"/>
      <c r="AB23" s="1">
        <f t="shared" si="2"/>
        <v>9387.14</v>
      </c>
      <c r="AC23" s="1">
        <v>0</v>
      </c>
      <c r="AD23" s="1">
        <f t="shared" si="3"/>
        <v>9387.14</v>
      </c>
    </row>
    <row r="24" spans="1:30" customFormat="1" x14ac:dyDescent="0.3">
      <c r="A24" s="7">
        <v>42527</v>
      </c>
      <c r="B24" s="6" t="s">
        <v>86</v>
      </c>
      <c r="C24" s="6"/>
      <c r="D24" s="1"/>
      <c r="E24" s="1"/>
      <c r="F24" s="1"/>
      <c r="G24" s="1">
        <v>0.02</v>
      </c>
      <c r="H24" s="49">
        <f t="shared" si="4"/>
        <v>7258.3</v>
      </c>
      <c r="I24" s="52"/>
      <c r="J24" s="6"/>
      <c r="K24" s="6"/>
      <c r="L24" s="1"/>
      <c r="M24" s="1"/>
      <c r="N24" s="1"/>
      <c r="O24" s="1"/>
      <c r="P24" s="44">
        <f t="shared" si="0"/>
        <v>2128.8599999999997</v>
      </c>
      <c r="Q24" s="45"/>
      <c r="R24" s="22"/>
      <c r="S24" s="22"/>
      <c r="T24" s="22"/>
      <c r="U24" s="22"/>
      <c r="V24" s="22"/>
      <c r="W24" s="27"/>
      <c r="X24" s="22"/>
      <c r="Y24" s="22"/>
      <c r="Z24" s="22"/>
      <c r="AA24" s="22"/>
      <c r="AB24" s="1">
        <f t="shared" si="2"/>
        <v>9387.16</v>
      </c>
      <c r="AC24" s="21">
        <v>0</v>
      </c>
      <c r="AD24" s="1">
        <f t="shared" si="3"/>
        <v>9387.16</v>
      </c>
    </row>
    <row r="25" spans="1:30" customFormat="1" x14ac:dyDescent="0.3">
      <c r="A25" s="7">
        <v>42529</v>
      </c>
      <c r="B25" s="6" t="s">
        <v>31</v>
      </c>
      <c r="C25" s="6">
        <v>100699</v>
      </c>
      <c r="D25" s="24">
        <v>66.3</v>
      </c>
      <c r="E25" s="1">
        <v>0</v>
      </c>
      <c r="F25" s="1">
        <v>66.3</v>
      </c>
      <c r="G25" s="1"/>
      <c r="H25" s="49">
        <f t="shared" si="4"/>
        <v>7192</v>
      </c>
      <c r="I25" s="52"/>
      <c r="J25" s="6"/>
      <c r="K25" s="6"/>
      <c r="L25" s="26"/>
      <c r="M25" s="1"/>
      <c r="N25" s="1"/>
      <c r="O25" s="1"/>
      <c r="P25" s="44">
        <f t="shared" si="0"/>
        <v>2128.8599999999997</v>
      </c>
      <c r="Q25" s="45"/>
      <c r="R25" s="22"/>
      <c r="S25" s="22"/>
      <c r="T25" s="22"/>
      <c r="U25" s="22"/>
      <c r="V25" s="22"/>
      <c r="W25" s="27">
        <v>66.3</v>
      </c>
      <c r="X25" s="22"/>
      <c r="Y25" s="22"/>
      <c r="Z25" s="22"/>
      <c r="AA25" s="22"/>
      <c r="AB25" s="1">
        <f t="shared" si="2"/>
        <v>9320.86</v>
      </c>
      <c r="AC25" s="1">
        <v>66.3</v>
      </c>
      <c r="AD25" s="1">
        <f t="shared" si="3"/>
        <v>9320.86</v>
      </c>
    </row>
    <row r="26" spans="1:30" customFormat="1" x14ac:dyDescent="0.3">
      <c r="A26" s="7">
        <v>42529</v>
      </c>
      <c r="B26" s="6" t="s">
        <v>18</v>
      </c>
      <c r="C26" s="6">
        <v>100700</v>
      </c>
      <c r="D26" s="24">
        <v>210</v>
      </c>
      <c r="E26" s="1">
        <v>0</v>
      </c>
      <c r="F26" s="1">
        <v>210</v>
      </c>
      <c r="G26" s="1"/>
      <c r="H26" s="49">
        <f t="shared" si="4"/>
        <v>6982</v>
      </c>
      <c r="I26" s="52"/>
      <c r="J26" s="6"/>
      <c r="K26" s="6"/>
      <c r="L26" s="26"/>
      <c r="M26" s="1"/>
      <c r="N26" s="1"/>
      <c r="O26" s="1"/>
      <c r="P26" s="44">
        <f t="shared" si="0"/>
        <v>2128.8599999999997</v>
      </c>
      <c r="Q26" s="45"/>
      <c r="R26" s="22"/>
      <c r="S26" s="22">
        <v>210</v>
      </c>
      <c r="T26" s="22"/>
      <c r="U26" s="22"/>
      <c r="V26" s="22"/>
      <c r="W26" s="27"/>
      <c r="X26" s="22"/>
      <c r="Y26" s="22"/>
      <c r="Z26" s="22"/>
      <c r="AA26" s="22"/>
      <c r="AB26" s="1">
        <f t="shared" si="2"/>
        <v>9110.86</v>
      </c>
      <c r="AC26" s="1">
        <v>210</v>
      </c>
      <c r="AD26" s="1">
        <f t="shared" si="3"/>
        <v>9110.86</v>
      </c>
    </row>
    <row r="27" spans="1:30" customFormat="1" x14ac:dyDescent="0.3">
      <c r="A27" s="7">
        <v>42529</v>
      </c>
      <c r="B27" s="6" t="s">
        <v>87</v>
      </c>
      <c r="C27" s="74">
        <v>100701</v>
      </c>
      <c r="D27" s="24">
        <v>30</v>
      </c>
      <c r="E27" s="1">
        <v>0</v>
      </c>
      <c r="F27" s="1">
        <v>30</v>
      </c>
      <c r="G27" s="1"/>
      <c r="H27" s="49">
        <f t="shared" si="4"/>
        <v>6952</v>
      </c>
      <c r="I27" s="52"/>
      <c r="J27" s="6"/>
      <c r="K27" s="6"/>
      <c r="L27" s="26"/>
      <c r="M27" s="1"/>
      <c r="N27" s="1"/>
      <c r="O27" s="1"/>
      <c r="P27" s="44">
        <f t="shared" si="0"/>
        <v>2128.8599999999997</v>
      </c>
      <c r="Q27" s="45"/>
      <c r="R27" s="22"/>
      <c r="S27" s="22"/>
      <c r="T27" s="22"/>
      <c r="U27" s="22"/>
      <c r="V27" s="22"/>
      <c r="W27" s="27">
        <v>30</v>
      </c>
      <c r="X27" s="22"/>
      <c r="Y27" s="22"/>
      <c r="Z27" s="22"/>
      <c r="AA27" s="22"/>
      <c r="AB27" s="1">
        <f t="shared" si="2"/>
        <v>9080.86</v>
      </c>
      <c r="AC27" s="1"/>
      <c r="AD27" s="1">
        <f t="shared" si="3"/>
        <v>9110.86</v>
      </c>
    </row>
    <row r="28" spans="1:30" customFormat="1" x14ac:dyDescent="0.3">
      <c r="A28" s="7">
        <v>42592</v>
      </c>
      <c r="B28" s="6" t="s">
        <v>31</v>
      </c>
      <c r="C28" s="74">
        <v>100702</v>
      </c>
      <c r="D28" s="24">
        <v>132.6</v>
      </c>
      <c r="E28" s="1">
        <v>0</v>
      </c>
      <c r="F28" s="1">
        <v>132.6</v>
      </c>
      <c r="G28" s="1"/>
      <c r="H28" s="49">
        <f t="shared" si="4"/>
        <v>6819.4</v>
      </c>
      <c r="I28" s="52"/>
      <c r="J28" s="6"/>
      <c r="K28" s="6"/>
      <c r="L28" s="26"/>
      <c r="M28" s="1"/>
      <c r="N28" s="1"/>
      <c r="O28" s="1"/>
      <c r="P28" s="44">
        <f t="shared" si="0"/>
        <v>2128.8599999999997</v>
      </c>
      <c r="Q28" s="45"/>
      <c r="R28" s="22"/>
      <c r="S28" s="22"/>
      <c r="T28" s="22"/>
      <c r="U28" s="22"/>
      <c r="V28" s="22"/>
      <c r="W28" s="27">
        <v>132.6</v>
      </c>
      <c r="X28" s="22"/>
      <c r="Y28" s="22"/>
      <c r="Z28" s="22"/>
      <c r="AA28" s="22"/>
      <c r="AB28" s="1">
        <f t="shared" si="2"/>
        <v>8948.26</v>
      </c>
      <c r="AC28" s="1"/>
      <c r="AD28" s="1">
        <f t="shared" si="3"/>
        <v>9110.86</v>
      </c>
    </row>
    <row r="29" spans="1:30" customFormat="1" x14ac:dyDescent="0.3">
      <c r="A29" s="7">
        <v>42592</v>
      </c>
      <c r="B29" s="6" t="s">
        <v>88</v>
      </c>
      <c r="C29" s="74">
        <v>100703</v>
      </c>
      <c r="D29" s="24">
        <v>107.7</v>
      </c>
      <c r="E29" s="1">
        <v>17.95</v>
      </c>
      <c r="F29" s="1">
        <v>89.75</v>
      </c>
      <c r="G29" s="1"/>
      <c r="H29" s="49">
        <f t="shared" si="4"/>
        <v>6711.7</v>
      </c>
      <c r="I29" s="52"/>
      <c r="J29" s="6"/>
      <c r="K29" s="6"/>
      <c r="L29" s="24"/>
      <c r="M29" s="1"/>
      <c r="N29" s="1"/>
      <c r="O29" s="1"/>
      <c r="P29" s="44">
        <f t="shared" si="0"/>
        <v>2128.8599999999997</v>
      </c>
      <c r="Q29" s="45">
        <v>89.75</v>
      </c>
      <c r="R29" s="22"/>
      <c r="S29" s="22"/>
      <c r="T29" s="22"/>
      <c r="U29" s="22"/>
      <c r="V29" s="22"/>
      <c r="W29" s="27"/>
      <c r="X29" s="22"/>
      <c r="Y29" s="22"/>
      <c r="Z29" s="22"/>
      <c r="AA29" s="22"/>
      <c r="AB29" s="1">
        <f t="shared" si="2"/>
        <v>8840.56</v>
      </c>
      <c r="AC29" s="1"/>
      <c r="AD29" s="1">
        <f t="shared" si="3"/>
        <v>9110.86</v>
      </c>
    </row>
    <row r="30" spans="1:30" customFormat="1" x14ac:dyDescent="0.3">
      <c r="A30" s="7">
        <v>42592</v>
      </c>
      <c r="B30" s="6" t="s">
        <v>89</v>
      </c>
      <c r="C30" s="6">
        <v>100704</v>
      </c>
      <c r="D30" s="1">
        <v>206.52</v>
      </c>
      <c r="E30" s="1">
        <v>9.83</v>
      </c>
      <c r="F30" s="1">
        <v>196.69</v>
      </c>
      <c r="G30" s="1"/>
      <c r="H30" s="49">
        <f t="shared" si="4"/>
        <v>6505.1799999999994</v>
      </c>
      <c r="I30" s="52"/>
      <c r="J30" s="6"/>
      <c r="K30" s="6"/>
      <c r="L30" s="24"/>
      <c r="M30" s="1"/>
      <c r="N30" s="1"/>
      <c r="O30" s="1"/>
      <c r="P30" s="44">
        <f t="shared" si="0"/>
        <v>2128.8599999999997</v>
      </c>
      <c r="Q30" s="45"/>
      <c r="R30" s="22">
        <v>196.69</v>
      </c>
      <c r="S30" s="22"/>
      <c r="T30" s="22"/>
      <c r="U30" s="22"/>
      <c r="V30" s="22"/>
      <c r="W30" s="27"/>
      <c r="X30" s="22"/>
      <c r="Y30" s="22"/>
      <c r="Z30" s="22"/>
      <c r="AA30" s="22"/>
      <c r="AB30" s="1">
        <f t="shared" si="2"/>
        <v>8634.0399999999991</v>
      </c>
      <c r="AC30" s="1">
        <v>206.52</v>
      </c>
      <c r="AD30" s="1">
        <f t="shared" si="3"/>
        <v>8904.34</v>
      </c>
    </row>
    <row r="31" spans="1:30" customFormat="1" x14ac:dyDescent="0.3">
      <c r="A31" s="7">
        <v>42592</v>
      </c>
      <c r="B31" s="6" t="s">
        <v>90</v>
      </c>
      <c r="C31" s="6">
        <v>100705</v>
      </c>
      <c r="D31" s="1">
        <v>407.74</v>
      </c>
      <c r="E31" s="1">
        <v>0</v>
      </c>
      <c r="F31" s="1">
        <v>407.74</v>
      </c>
      <c r="G31" s="1"/>
      <c r="H31" s="49">
        <f t="shared" si="4"/>
        <v>6097.44</v>
      </c>
      <c r="I31" s="52"/>
      <c r="J31" s="6"/>
      <c r="K31" s="6"/>
      <c r="L31" s="24"/>
      <c r="M31" s="1"/>
      <c r="N31" s="1"/>
      <c r="O31" s="1"/>
      <c r="P31" s="44">
        <f t="shared" si="0"/>
        <v>2128.8599999999997</v>
      </c>
      <c r="Q31" s="45"/>
      <c r="R31" s="22"/>
      <c r="S31" s="22"/>
      <c r="T31" s="22"/>
      <c r="U31" s="22"/>
      <c r="V31" s="22"/>
      <c r="W31" s="27">
        <v>407.74</v>
      </c>
      <c r="X31" s="22"/>
      <c r="Y31" s="22"/>
      <c r="Z31" s="22"/>
      <c r="AA31" s="22"/>
      <c r="AB31" s="1">
        <f t="shared" si="2"/>
        <v>8226.2999999999993</v>
      </c>
      <c r="AC31" s="1">
        <v>407.74</v>
      </c>
      <c r="AD31" s="1">
        <f t="shared" si="3"/>
        <v>8496.6</v>
      </c>
    </row>
    <row r="32" spans="1:30" customFormat="1" x14ac:dyDescent="0.3">
      <c r="A32" s="7">
        <v>42592</v>
      </c>
      <c r="B32" s="6" t="s">
        <v>91</v>
      </c>
      <c r="C32" s="6">
        <v>100706</v>
      </c>
      <c r="D32" s="1">
        <v>355</v>
      </c>
      <c r="E32" s="1">
        <v>0</v>
      </c>
      <c r="F32" s="1">
        <v>355</v>
      </c>
      <c r="G32" s="1"/>
      <c r="H32" s="49">
        <f t="shared" si="4"/>
        <v>5742.44</v>
      </c>
      <c r="I32" s="52"/>
      <c r="J32" s="6"/>
      <c r="K32" s="6"/>
      <c r="L32" s="24"/>
      <c r="M32" s="1"/>
      <c r="N32" s="1"/>
      <c r="O32" s="1"/>
      <c r="P32" s="44">
        <f t="shared" si="0"/>
        <v>2128.8599999999997</v>
      </c>
      <c r="Q32" s="45"/>
      <c r="R32" s="22"/>
      <c r="S32" s="22"/>
      <c r="T32" s="22"/>
      <c r="U32" s="22"/>
      <c r="V32" s="22"/>
      <c r="W32" s="27"/>
      <c r="X32" s="22">
        <v>75</v>
      </c>
      <c r="Y32" s="22">
        <v>280</v>
      </c>
      <c r="Z32" s="22"/>
      <c r="AA32" s="22"/>
      <c r="AB32" s="1">
        <f t="shared" si="2"/>
        <v>7871.2999999999993</v>
      </c>
      <c r="AC32" s="1">
        <v>355</v>
      </c>
      <c r="AD32" s="1">
        <f t="shared" si="3"/>
        <v>8141.6</v>
      </c>
    </row>
    <row r="33" spans="1:30" customFormat="1" x14ac:dyDescent="0.3">
      <c r="A33" s="7">
        <v>42592</v>
      </c>
      <c r="B33" s="6" t="s">
        <v>19</v>
      </c>
      <c r="C33" s="6">
        <v>100707</v>
      </c>
      <c r="D33" s="24">
        <v>70</v>
      </c>
      <c r="E33" s="1">
        <v>0</v>
      </c>
      <c r="F33" s="1">
        <v>70</v>
      </c>
      <c r="G33" s="1"/>
      <c r="H33" s="49">
        <f t="shared" si="4"/>
        <v>5672.44</v>
      </c>
      <c r="I33" s="52"/>
      <c r="J33" s="6"/>
      <c r="K33" s="6"/>
      <c r="L33" s="24"/>
      <c r="M33" s="1"/>
      <c r="N33" s="1"/>
      <c r="O33" s="1"/>
      <c r="P33" s="44">
        <f t="shared" si="0"/>
        <v>2128.8599999999997</v>
      </c>
      <c r="Q33" s="45"/>
      <c r="R33" s="22"/>
      <c r="S33" s="22"/>
      <c r="T33" s="22"/>
      <c r="U33" s="22"/>
      <c r="V33" s="22"/>
      <c r="W33" s="27"/>
      <c r="X33" s="22"/>
      <c r="Y33" s="22">
        <v>70</v>
      </c>
      <c r="Z33" s="22"/>
      <c r="AA33" s="22"/>
      <c r="AB33" s="1">
        <f t="shared" si="2"/>
        <v>7801.2999999999993</v>
      </c>
      <c r="AC33" s="1">
        <v>70</v>
      </c>
      <c r="AD33" s="1">
        <f t="shared" si="3"/>
        <v>8071.6</v>
      </c>
    </row>
    <row r="34" spans="1:30" customFormat="1" x14ac:dyDescent="0.3">
      <c r="A34" s="7">
        <v>42592</v>
      </c>
      <c r="B34" s="6" t="s">
        <v>92</v>
      </c>
      <c r="C34" s="6">
        <v>100708</v>
      </c>
      <c r="D34" s="24">
        <v>736.43</v>
      </c>
      <c r="E34" s="1">
        <v>122.74</v>
      </c>
      <c r="F34" s="1">
        <v>613.69000000000005</v>
      </c>
      <c r="G34" s="1"/>
      <c r="H34" s="49">
        <f t="shared" si="4"/>
        <v>4936.0099999999993</v>
      </c>
      <c r="I34" s="52"/>
      <c r="J34" s="6"/>
      <c r="K34" s="6"/>
      <c r="L34" s="24"/>
      <c r="M34" s="1"/>
      <c r="N34" s="1"/>
      <c r="O34" s="1"/>
      <c r="P34" s="44">
        <f t="shared" si="0"/>
        <v>2128.8599999999997</v>
      </c>
      <c r="Q34" s="45"/>
      <c r="R34" s="22"/>
      <c r="S34" s="22"/>
      <c r="T34" s="22"/>
      <c r="U34" s="22"/>
      <c r="V34" s="22"/>
      <c r="W34" s="27"/>
      <c r="X34" s="22">
        <v>613.69000000000005</v>
      </c>
      <c r="Y34" s="22"/>
      <c r="Z34" s="22"/>
      <c r="AA34" s="22"/>
      <c r="AB34" s="1">
        <f t="shared" si="2"/>
        <v>7064.869999999999</v>
      </c>
      <c r="AC34" s="1">
        <v>736.43</v>
      </c>
      <c r="AD34" s="1">
        <f t="shared" si="3"/>
        <v>7335.17</v>
      </c>
    </row>
    <row r="35" spans="1:30" customFormat="1" x14ac:dyDescent="0.3">
      <c r="A35" s="7"/>
      <c r="B35" s="6" t="s">
        <v>94</v>
      </c>
      <c r="C35" s="6">
        <v>100709</v>
      </c>
      <c r="D35" s="1"/>
      <c r="E35" s="1"/>
      <c r="F35" s="1"/>
      <c r="G35" s="1"/>
      <c r="H35" s="49">
        <f t="shared" si="4"/>
        <v>4936.0099999999993</v>
      </c>
      <c r="I35" s="52">
        <v>42594</v>
      </c>
      <c r="J35" s="6" t="s">
        <v>93</v>
      </c>
      <c r="K35" s="6"/>
      <c r="L35" s="24"/>
      <c r="M35" s="23"/>
      <c r="N35" s="1"/>
      <c r="O35" s="1">
        <v>60</v>
      </c>
      <c r="P35" s="44">
        <f t="shared" si="0"/>
        <v>2188.8599999999997</v>
      </c>
      <c r="Q35" s="45"/>
      <c r="R35" s="22"/>
      <c r="S35" s="22"/>
      <c r="T35" s="22"/>
      <c r="U35" s="22"/>
      <c r="V35" s="22"/>
      <c r="W35" s="27"/>
      <c r="X35" s="22"/>
      <c r="Y35" s="22"/>
      <c r="Z35" s="22"/>
      <c r="AA35" s="22"/>
      <c r="AB35" s="1">
        <f t="shared" si="2"/>
        <v>7124.869999999999</v>
      </c>
      <c r="AC35" s="1"/>
      <c r="AD35" s="1">
        <f t="shared" si="3"/>
        <v>7395.17</v>
      </c>
    </row>
    <row r="36" spans="1:30" customFormat="1" x14ac:dyDescent="0.3">
      <c r="A36" s="7">
        <v>42618</v>
      </c>
      <c r="B36" s="6" t="s">
        <v>86</v>
      </c>
      <c r="C36" s="6"/>
      <c r="D36" s="26"/>
      <c r="E36" s="23"/>
      <c r="F36" s="1"/>
      <c r="G36" s="1">
        <v>0.02</v>
      </c>
      <c r="H36" s="49">
        <f t="shared" si="4"/>
        <v>4936.03</v>
      </c>
      <c r="I36" s="52"/>
      <c r="J36" s="6"/>
      <c r="K36" s="6"/>
      <c r="L36" s="24"/>
      <c r="M36" s="23"/>
      <c r="N36" s="1"/>
      <c r="O36" s="1"/>
      <c r="P36" s="44">
        <f t="shared" ref="P36:P85" si="5">+P35-L36+O36</f>
        <v>2188.8599999999997</v>
      </c>
      <c r="Q36" s="45"/>
      <c r="R36" s="22"/>
      <c r="S36" s="22"/>
      <c r="T36" s="22"/>
      <c r="U36" s="22"/>
      <c r="V36" s="22"/>
      <c r="W36" s="27"/>
      <c r="X36" s="22"/>
      <c r="Y36" s="22"/>
      <c r="Z36" s="22"/>
      <c r="AA36" s="22"/>
      <c r="AB36" s="1">
        <f t="shared" si="2"/>
        <v>7124.8899999999994</v>
      </c>
      <c r="AC36" s="1"/>
      <c r="AD36" s="1">
        <f t="shared" si="3"/>
        <v>7395.1900000000005</v>
      </c>
    </row>
    <row r="37" spans="1:30" customFormat="1" x14ac:dyDescent="0.3">
      <c r="A37" s="7">
        <v>42627</v>
      </c>
      <c r="B37" s="6" t="s">
        <v>31</v>
      </c>
      <c r="C37" s="6">
        <v>100710</v>
      </c>
      <c r="D37" s="24">
        <v>132.6</v>
      </c>
      <c r="E37" s="1">
        <v>0</v>
      </c>
      <c r="F37" s="1">
        <v>132.6</v>
      </c>
      <c r="G37" s="1"/>
      <c r="H37" s="49">
        <f t="shared" si="4"/>
        <v>4803.4299999999994</v>
      </c>
      <c r="I37" s="52"/>
      <c r="J37" s="6"/>
      <c r="K37" s="6"/>
      <c r="L37" s="24"/>
      <c r="M37" s="23"/>
      <c r="N37" s="1"/>
      <c r="O37" s="1"/>
      <c r="P37" s="44">
        <f t="shared" si="5"/>
        <v>2188.8599999999997</v>
      </c>
      <c r="Q37" s="45"/>
      <c r="R37" s="22"/>
      <c r="S37" s="22"/>
      <c r="T37" s="22"/>
      <c r="U37" s="22"/>
      <c r="V37" s="22"/>
      <c r="W37" s="27"/>
      <c r="X37" s="22"/>
      <c r="Y37" s="22"/>
      <c r="Z37" s="22"/>
      <c r="AA37" s="22"/>
      <c r="AB37" s="1">
        <f t="shared" si="2"/>
        <v>6992.2899999999991</v>
      </c>
      <c r="AC37" s="1"/>
      <c r="AD37" s="1">
        <f t="shared" si="3"/>
        <v>7395.1900000000005</v>
      </c>
    </row>
    <row r="38" spans="1:30" customFormat="1" x14ac:dyDescent="0.3">
      <c r="A38" s="7">
        <v>42627</v>
      </c>
      <c r="B38" s="6" t="s">
        <v>88</v>
      </c>
      <c r="C38" s="6">
        <v>100711</v>
      </c>
      <c r="D38" s="24">
        <v>107.7</v>
      </c>
      <c r="E38" s="1">
        <v>17.95</v>
      </c>
      <c r="F38" s="1">
        <v>89.75</v>
      </c>
      <c r="G38" s="1"/>
      <c r="H38" s="49">
        <f t="shared" si="4"/>
        <v>4695.7299999999996</v>
      </c>
      <c r="I38" s="52"/>
      <c r="J38" s="6"/>
      <c r="K38" s="6"/>
      <c r="L38" s="24"/>
      <c r="M38" s="1"/>
      <c r="N38" s="1"/>
      <c r="O38" s="1"/>
      <c r="P38" s="44">
        <f t="shared" si="5"/>
        <v>2188.8599999999997</v>
      </c>
      <c r="Q38" s="45">
        <v>89.75</v>
      </c>
      <c r="R38" s="22"/>
      <c r="S38" s="22"/>
      <c r="T38" s="22"/>
      <c r="U38" s="22"/>
      <c r="V38" s="22"/>
      <c r="W38" s="27"/>
      <c r="X38" s="22"/>
      <c r="Y38" s="22"/>
      <c r="Z38" s="22"/>
      <c r="AA38" s="22"/>
      <c r="AB38" s="1">
        <f t="shared" si="2"/>
        <v>6884.5899999999992</v>
      </c>
      <c r="AC38" s="1"/>
      <c r="AD38" s="1">
        <f t="shared" si="3"/>
        <v>7395.1900000000005</v>
      </c>
    </row>
    <row r="39" spans="1:30" customFormat="1" x14ac:dyDescent="0.3">
      <c r="A39" s="7">
        <v>42627</v>
      </c>
      <c r="B39" s="6" t="s">
        <v>18</v>
      </c>
      <c r="C39" s="6">
        <v>100712</v>
      </c>
      <c r="D39" s="24">
        <v>315</v>
      </c>
      <c r="E39" s="1">
        <v>0</v>
      </c>
      <c r="F39" s="1">
        <v>315</v>
      </c>
      <c r="G39" s="1"/>
      <c r="H39" s="49">
        <f t="shared" si="4"/>
        <v>4380.7299999999996</v>
      </c>
      <c r="I39" s="52"/>
      <c r="J39" s="6"/>
      <c r="K39" s="6"/>
      <c r="L39" s="24"/>
      <c r="M39" s="1"/>
      <c r="N39" s="1"/>
      <c r="O39" s="1"/>
      <c r="P39" s="44">
        <f t="shared" si="5"/>
        <v>2188.8599999999997</v>
      </c>
      <c r="Q39" s="45"/>
      <c r="R39" s="22"/>
      <c r="S39" s="22">
        <v>315</v>
      </c>
      <c r="T39" s="22"/>
      <c r="U39" s="22"/>
      <c r="V39" s="22"/>
      <c r="W39" s="27"/>
      <c r="X39" s="22"/>
      <c r="Y39" s="22"/>
      <c r="Z39" s="22"/>
      <c r="AA39" s="22"/>
      <c r="AB39" s="1">
        <f t="shared" si="2"/>
        <v>6569.5899999999992</v>
      </c>
      <c r="AC39" s="1"/>
      <c r="AD39" s="1">
        <f t="shared" si="3"/>
        <v>7395.1900000000005</v>
      </c>
    </row>
    <row r="40" spans="1:30" customFormat="1" x14ac:dyDescent="0.3">
      <c r="A40" s="7"/>
      <c r="B40" s="6"/>
      <c r="C40" s="6"/>
      <c r="D40" s="26"/>
      <c r="E40" s="23"/>
      <c r="F40" s="1"/>
      <c r="G40" s="1"/>
      <c r="H40" s="49">
        <f t="shared" si="4"/>
        <v>4380.7299999999996</v>
      </c>
      <c r="I40" s="52"/>
      <c r="J40" s="6"/>
      <c r="K40" s="6"/>
      <c r="L40" s="24"/>
      <c r="M40" s="23"/>
      <c r="N40" s="1"/>
      <c r="O40" s="1"/>
      <c r="P40" s="44">
        <f t="shared" si="5"/>
        <v>2188.8599999999997</v>
      </c>
      <c r="Q40" s="45"/>
      <c r="R40" s="22"/>
      <c r="S40" s="22"/>
      <c r="T40" s="22"/>
      <c r="U40" s="22"/>
      <c r="V40" s="22"/>
      <c r="W40" s="27"/>
      <c r="X40" s="22"/>
      <c r="Y40" s="22"/>
      <c r="Z40" s="22"/>
      <c r="AA40" s="22"/>
      <c r="AB40" s="1">
        <f t="shared" si="2"/>
        <v>6569.5899999999992</v>
      </c>
      <c r="AC40" s="1"/>
      <c r="AD40" s="1">
        <f t="shared" si="3"/>
        <v>7395.1900000000005</v>
      </c>
    </row>
    <row r="41" spans="1:30" customFormat="1" x14ac:dyDescent="0.3">
      <c r="A41" s="7"/>
      <c r="B41" s="6"/>
      <c r="C41" s="6"/>
      <c r="D41" s="1"/>
      <c r="E41" s="1"/>
      <c r="F41" s="1"/>
      <c r="G41" s="1"/>
      <c r="H41" s="49">
        <f t="shared" si="4"/>
        <v>4380.7299999999996</v>
      </c>
      <c r="I41" s="52"/>
      <c r="J41" s="6"/>
      <c r="K41" s="6"/>
      <c r="L41" s="24"/>
      <c r="M41" s="1"/>
      <c r="N41" s="1"/>
      <c r="O41" s="1"/>
      <c r="P41" s="44">
        <f t="shared" si="5"/>
        <v>2188.8599999999997</v>
      </c>
      <c r="Q41" s="45"/>
      <c r="R41" s="22"/>
      <c r="S41" s="22"/>
      <c r="T41" s="22"/>
      <c r="U41" s="22"/>
      <c r="V41" s="22"/>
      <c r="W41" s="27"/>
      <c r="X41" s="22"/>
      <c r="Y41" s="22"/>
      <c r="Z41" s="22"/>
      <c r="AA41" s="22"/>
      <c r="AB41" s="1">
        <f t="shared" si="2"/>
        <v>6569.5899999999992</v>
      </c>
      <c r="AC41" s="21"/>
      <c r="AD41" s="1">
        <f t="shared" si="3"/>
        <v>7395.1900000000005</v>
      </c>
    </row>
    <row r="42" spans="1:30" customFormat="1" x14ac:dyDescent="0.3">
      <c r="A42" s="7"/>
      <c r="B42" s="6"/>
      <c r="C42" s="6"/>
      <c r="D42" s="1"/>
      <c r="E42" s="1"/>
      <c r="F42" s="1"/>
      <c r="G42" s="1"/>
      <c r="H42" s="49">
        <f t="shared" si="4"/>
        <v>4380.7299999999996</v>
      </c>
      <c r="I42" s="52"/>
      <c r="J42" s="6"/>
      <c r="K42" s="6"/>
      <c r="L42" s="24"/>
      <c r="M42" s="1"/>
      <c r="N42" s="1"/>
      <c r="O42" s="1"/>
      <c r="P42" s="44">
        <f t="shared" si="5"/>
        <v>2188.8599999999997</v>
      </c>
      <c r="Q42" s="45"/>
      <c r="R42" s="22"/>
      <c r="S42" s="22"/>
      <c r="T42" s="22"/>
      <c r="U42" s="22"/>
      <c r="V42" s="22"/>
      <c r="W42" s="27"/>
      <c r="X42" s="22"/>
      <c r="Y42" s="22"/>
      <c r="Z42" s="22"/>
      <c r="AA42" s="22"/>
      <c r="AB42" s="1">
        <f t="shared" si="2"/>
        <v>6569.5899999999992</v>
      </c>
      <c r="AC42" s="21"/>
      <c r="AD42" s="1">
        <f t="shared" si="3"/>
        <v>7395.1900000000005</v>
      </c>
    </row>
    <row r="43" spans="1:30" customFormat="1" x14ac:dyDescent="0.3">
      <c r="A43" s="7"/>
      <c r="B43" s="6"/>
      <c r="C43" s="6"/>
      <c r="D43" s="26"/>
      <c r="E43" s="23"/>
      <c r="F43" s="1"/>
      <c r="G43" s="1"/>
      <c r="H43" s="49">
        <f t="shared" si="4"/>
        <v>4380.7299999999996</v>
      </c>
      <c r="I43" s="52"/>
      <c r="J43" s="6"/>
      <c r="K43" s="6"/>
      <c r="L43" s="24"/>
      <c r="M43" s="23"/>
      <c r="N43" s="1"/>
      <c r="O43" s="1"/>
      <c r="P43" s="44">
        <f t="shared" si="5"/>
        <v>2188.8599999999997</v>
      </c>
      <c r="Q43" s="45"/>
      <c r="R43" s="22"/>
      <c r="S43" s="22"/>
      <c r="T43" s="22"/>
      <c r="U43" s="22"/>
      <c r="V43" s="22"/>
      <c r="W43" s="27"/>
      <c r="X43" s="22"/>
      <c r="Y43" s="22"/>
      <c r="Z43" s="22"/>
      <c r="AA43" s="22"/>
      <c r="AB43" s="1">
        <f t="shared" si="2"/>
        <v>6569.5899999999992</v>
      </c>
      <c r="AC43" s="1"/>
      <c r="AD43" s="1">
        <f t="shared" si="3"/>
        <v>7395.1900000000005</v>
      </c>
    </row>
    <row r="44" spans="1:30" customFormat="1" x14ac:dyDescent="0.3">
      <c r="A44" s="7"/>
      <c r="B44" s="6"/>
      <c r="C44" s="6"/>
      <c r="D44" s="1"/>
      <c r="E44" s="1"/>
      <c r="F44" s="1"/>
      <c r="G44" s="1"/>
      <c r="H44" s="49">
        <f t="shared" si="4"/>
        <v>4380.7299999999996</v>
      </c>
      <c r="I44" s="52"/>
      <c r="J44" s="6"/>
      <c r="K44" s="6"/>
      <c r="L44" s="24"/>
      <c r="M44" s="1"/>
      <c r="N44" s="1"/>
      <c r="O44" s="1"/>
      <c r="P44" s="44">
        <f t="shared" si="5"/>
        <v>2188.8599999999997</v>
      </c>
      <c r="Q44" s="45"/>
      <c r="R44" s="22"/>
      <c r="S44" s="22"/>
      <c r="T44" s="22"/>
      <c r="U44" s="22"/>
      <c r="V44" s="22"/>
      <c r="W44" s="27"/>
      <c r="X44" s="22"/>
      <c r="Y44" s="22"/>
      <c r="Z44" s="22"/>
      <c r="AA44" s="22"/>
      <c r="AB44" s="1">
        <f t="shared" si="2"/>
        <v>6569.5899999999992</v>
      </c>
      <c r="AC44" s="21"/>
      <c r="AD44" s="1">
        <f t="shared" si="3"/>
        <v>7395.1900000000005</v>
      </c>
    </row>
    <row r="45" spans="1:30" customFormat="1" x14ac:dyDescent="0.3">
      <c r="A45" s="7"/>
      <c r="B45" s="6"/>
      <c r="C45" s="6"/>
      <c r="D45" s="26"/>
      <c r="E45" s="1"/>
      <c r="F45" s="1"/>
      <c r="G45" s="1"/>
      <c r="H45" s="49">
        <f t="shared" si="4"/>
        <v>4380.7299999999996</v>
      </c>
      <c r="I45" s="52"/>
      <c r="J45" s="6"/>
      <c r="K45" s="6"/>
      <c r="L45" s="24"/>
      <c r="M45" s="1"/>
      <c r="N45" s="1"/>
      <c r="O45" s="1"/>
      <c r="P45" s="44">
        <f t="shared" si="5"/>
        <v>2188.8599999999997</v>
      </c>
      <c r="Q45" s="45"/>
      <c r="R45" s="22"/>
      <c r="S45" s="22"/>
      <c r="T45" s="22"/>
      <c r="U45" s="22"/>
      <c r="V45" s="22"/>
      <c r="W45" s="27"/>
      <c r="X45" s="22"/>
      <c r="Y45" s="22"/>
      <c r="Z45" s="22"/>
      <c r="AA45" s="22"/>
      <c r="AB45" s="1">
        <f t="shared" si="2"/>
        <v>6569.5899999999992</v>
      </c>
      <c r="AC45" s="22"/>
      <c r="AD45" s="1">
        <f t="shared" si="3"/>
        <v>7395.1900000000005</v>
      </c>
    </row>
    <row r="46" spans="1:30" customFormat="1" x14ac:dyDescent="0.3">
      <c r="A46" s="7"/>
      <c r="B46" s="6"/>
      <c r="C46" s="6"/>
      <c r="D46" s="26"/>
      <c r="E46" s="1"/>
      <c r="F46" s="1"/>
      <c r="G46" s="1"/>
      <c r="H46" s="49">
        <f t="shared" si="4"/>
        <v>4380.7299999999996</v>
      </c>
      <c r="I46" s="52"/>
      <c r="J46" s="6"/>
      <c r="K46" s="6"/>
      <c r="L46" s="24"/>
      <c r="M46" s="1"/>
      <c r="N46" s="1"/>
      <c r="O46" s="1"/>
      <c r="P46" s="44">
        <f t="shared" si="5"/>
        <v>2188.8599999999997</v>
      </c>
      <c r="Q46" s="45"/>
      <c r="R46" s="22"/>
      <c r="S46" s="22"/>
      <c r="T46" s="22"/>
      <c r="U46" s="22"/>
      <c r="V46" s="22"/>
      <c r="W46" s="27"/>
      <c r="X46" s="22"/>
      <c r="Y46" s="22"/>
      <c r="Z46" s="22"/>
      <c r="AA46" s="22"/>
      <c r="AB46" s="1">
        <f t="shared" si="2"/>
        <v>6569.5899999999992</v>
      </c>
      <c r="AC46" s="1"/>
      <c r="AD46" s="1">
        <f t="shared" si="3"/>
        <v>7395.1900000000005</v>
      </c>
    </row>
    <row r="47" spans="1:30" customFormat="1" x14ac:dyDescent="0.3">
      <c r="A47" s="7"/>
      <c r="B47" s="6"/>
      <c r="C47" s="6"/>
      <c r="D47" s="1"/>
      <c r="E47" s="1"/>
      <c r="F47" s="1"/>
      <c r="G47" s="1"/>
      <c r="H47" s="49">
        <f t="shared" si="4"/>
        <v>4380.7299999999996</v>
      </c>
      <c r="I47" s="52"/>
      <c r="J47" s="6"/>
      <c r="K47" s="6"/>
      <c r="L47" s="24"/>
      <c r="M47" s="1"/>
      <c r="N47" s="1"/>
      <c r="O47" s="1"/>
      <c r="P47" s="44">
        <f t="shared" si="5"/>
        <v>2188.8599999999997</v>
      </c>
      <c r="Q47" s="45"/>
      <c r="R47" s="22"/>
      <c r="S47" s="22"/>
      <c r="T47" s="22"/>
      <c r="U47" s="22"/>
      <c r="V47" s="22"/>
      <c r="W47" s="27"/>
      <c r="X47" s="22"/>
      <c r="Y47" s="22"/>
      <c r="Z47" s="22"/>
      <c r="AA47" s="22"/>
      <c r="AB47" s="1">
        <f t="shared" si="2"/>
        <v>6569.5899999999992</v>
      </c>
      <c r="AC47" s="21"/>
      <c r="AD47" s="1">
        <f t="shared" si="3"/>
        <v>7395.1900000000005</v>
      </c>
    </row>
    <row r="48" spans="1:30" customFormat="1" x14ac:dyDescent="0.3">
      <c r="A48" s="7"/>
      <c r="B48" s="6"/>
      <c r="C48" s="6"/>
      <c r="D48" s="1"/>
      <c r="E48" s="1"/>
      <c r="F48" s="1"/>
      <c r="G48" s="1"/>
      <c r="H48" s="49">
        <f t="shared" si="4"/>
        <v>4380.7299999999996</v>
      </c>
      <c r="I48" s="52"/>
      <c r="J48" s="6"/>
      <c r="K48" s="6"/>
      <c r="L48" s="24"/>
      <c r="M48" s="1"/>
      <c r="N48" s="1"/>
      <c r="O48" s="1"/>
      <c r="P48" s="44">
        <f t="shared" si="5"/>
        <v>2188.8599999999997</v>
      </c>
      <c r="Q48" s="45"/>
      <c r="R48" s="22"/>
      <c r="S48" s="22"/>
      <c r="T48" s="22"/>
      <c r="U48" s="22"/>
      <c r="V48" s="22"/>
      <c r="W48" s="27"/>
      <c r="X48" s="22"/>
      <c r="Y48" s="22"/>
      <c r="Z48" s="22"/>
      <c r="AA48" s="22"/>
      <c r="AB48" s="1">
        <f t="shared" si="2"/>
        <v>6569.5899999999992</v>
      </c>
      <c r="AC48" s="21"/>
      <c r="AD48" s="1">
        <f t="shared" si="3"/>
        <v>7395.1900000000005</v>
      </c>
    </row>
    <row r="49" spans="1:30" customFormat="1" x14ac:dyDescent="0.3">
      <c r="A49" s="7"/>
      <c r="B49" s="6"/>
      <c r="C49" s="6"/>
      <c r="D49" s="26"/>
      <c r="E49" s="23"/>
      <c r="F49" s="1"/>
      <c r="G49" s="1"/>
      <c r="H49" s="49">
        <f t="shared" si="4"/>
        <v>4380.7299999999996</v>
      </c>
      <c r="I49" s="52"/>
      <c r="J49" s="6"/>
      <c r="K49" s="6"/>
      <c r="L49" s="24"/>
      <c r="M49" s="23"/>
      <c r="N49" s="1"/>
      <c r="O49" s="1"/>
      <c r="P49" s="44">
        <f t="shared" si="5"/>
        <v>2188.8599999999997</v>
      </c>
      <c r="Q49" s="45"/>
      <c r="R49" s="22"/>
      <c r="S49" s="22"/>
      <c r="T49" s="22"/>
      <c r="U49" s="22"/>
      <c r="V49" s="22"/>
      <c r="W49" s="27"/>
      <c r="X49" s="22"/>
      <c r="Y49" s="22"/>
      <c r="Z49" s="22"/>
      <c r="AA49" s="22"/>
      <c r="AB49" s="1">
        <f t="shared" si="2"/>
        <v>6569.5899999999992</v>
      </c>
      <c r="AC49" s="1"/>
      <c r="AD49" s="1">
        <f t="shared" si="3"/>
        <v>7395.1900000000005</v>
      </c>
    </row>
    <row r="50" spans="1:30" customFormat="1" x14ac:dyDescent="0.3">
      <c r="A50" s="7"/>
      <c r="B50" s="6"/>
      <c r="C50" s="6"/>
      <c r="D50" s="26"/>
      <c r="E50" s="23"/>
      <c r="F50" s="1"/>
      <c r="G50" s="1"/>
      <c r="H50" s="49">
        <f t="shared" si="4"/>
        <v>4380.7299999999996</v>
      </c>
      <c r="I50" s="52"/>
      <c r="J50" s="6"/>
      <c r="K50" s="6"/>
      <c r="L50" s="24"/>
      <c r="M50" s="23"/>
      <c r="N50" s="1"/>
      <c r="O50" s="1"/>
      <c r="P50" s="44">
        <f t="shared" si="5"/>
        <v>2188.8599999999997</v>
      </c>
      <c r="Q50" s="45"/>
      <c r="R50" s="22"/>
      <c r="S50" s="22"/>
      <c r="T50" s="22"/>
      <c r="U50" s="22"/>
      <c r="V50" s="22"/>
      <c r="W50" s="27"/>
      <c r="X50" s="22"/>
      <c r="Y50" s="22"/>
      <c r="Z50" s="22"/>
      <c r="AA50" s="22"/>
      <c r="AB50" s="1">
        <f t="shared" si="2"/>
        <v>6569.5899999999992</v>
      </c>
      <c r="AC50" s="1"/>
      <c r="AD50" s="1">
        <f t="shared" si="3"/>
        <v>7395.1900000000005</v>
      </c>
    </row>
    <row r="51" spans="1:30" customFormat="1" x14ac:dyDescent="0.3">
      <c r="A51" s="7"/>
      <c r="B51" s="6"/>
      <c r="C51" s="6"/>
      <c r="D51" s="1"/>
      <c r="E51" s="1"/>
      <c r="F51" s="1"/>
      <c r="G51" s="1"/>
      <c r="H51" s="49">
        <f t="shared" si="4"/>
        <v>4380.7299999999996</v>
      </c>
      <c r="I51" s="52"/>
      <c r="J51" s="6"/>
      <c r="K51" s="6"/>
      <c r="L51" s="1"/>
      <c r="M51" s="1"/>
      <c r="N51" s="1"/>
      <c r="O51" s="1"/>
      <c r="P51" s="44">
        <f t="shared" si="5"/>
        <v>2188.8599999999997</v>
      </c>
      <c r="Q51" s="45"/>
      <c r="R51" s="22"/>
      <c r="S51" s="22"/>
      <c r="T51" s="22"/>
      <c r="U51" s="22"/>
      <c r="V51" s="22"/>
      <c r="W51" s="27"/>
      <c r="X51" s="22"/>
      <c r="Y51" s="22"/>
      <c r="Z51" s="22"/>
      <c r="AA51" s="22"/>
      <c r="AB51" s="1">
        <f t="shared" si="2"/>
        <v>6569.5899999999992</v>
      </c>
      <c r="AC51" s="21"/>
      <c r="AD51" s="1">
        <f t="shared" si="3"/>
        <v>7395.1900000000005</v>
      </c>
    </row>
    <row r="52" spans="1:30" customFormat="1" x14ac:dyDescent="0.3">
      <c r="A52" s="7"/>
      <c r="B52" s="6"/>
      <c r="C52" s="6"/>
      <c r="D52" s="1"/>
      <c r="E52" s="1"/>
      <c r="F52" s="1"/>
      <c r="G52" s="1"/>
      <c r="H52" s="49">
        <f t="shared" si="4"/>
        <v>4380.7299999999996</v>
      </c>
      <c r="I52" s="52"/>
      <c r="J52" s="6"/>
      <c r="K52" s="6"/>
      <c r="L52" s="1"/>
      <c r="M52" s="1"/>
      <c r="N52" s="1"/>
      <c r="O52" s="1"/>
      <c r="P52" s="44">
        <f t="shared" si="5"/>
        <v>2188.8599999999997</v>
      </c>
      <c r="Q52" s="45"/>
      <c r="R52" s="22"/>
      <c r="S52" s="22"/>
      <c r="T52" s="22"/>
      <c r="U52" s="22"/>
      <c r="V52" s="22"/>
      <c r="W52" s="27"/>
      <c r="X52" s="22"/>
      <c r="Y52" s="22"/>
      <c r="Z52" s="22"/>
      <c r="AA52" s="22"/>
      <c r="AB52" s="1">
        <f t="shared" si="2"/>
        <v>6569.5899999999992</v>
      </c>
      <c r="AC52" s="21"/>
      <c r="AD52" s="1">
        <f t="shared" si="3"/>
        <v>7395.1900000000005</v>
      </c>
    </row>
    <row r="53" spans="1:30" customFormat="1" x14ac:dyDescent="0.3">
      <c r="A53" s="7"/>
      <c r="B53" s="6"/>
      <c r="C53" s="6"/>
      <c r="D53" s="1"/>
      <c r="E53" s="1"/>
      <c r="F53" s="1"/>
      <c r="G53" s="1"/>
      <c r="H53" s="49">
        <f t="shared" si="4"/>
        <v>4380.7299999999996</v>
      </c>
      <c r="I53" s="52"/>
      <c r="J53" s="6"/>
      <c r="K53" s="6"/>
      <c r="L53" s="1"/>
      <c r="M53" s="1"/>
      <c r="N53" s="1"/>
      <c r="O53" s="1"/>
      <c r="P53" s="44">
        <f t="shared" si="5"/>
        <v>2188.8599999999997</v>
      </c>
      <c r="Q53" s="45"/>
      <c r="R53" s="22"/>
      <c r="S53" s="22"/>
      <c r="T53" s="22"/>
      <c r="U53" s="22"/>
      <c r="V53" s="22"/>
      <c r="W53" s="27"/>
      <c r="X53" s="22"/>
      <c r="Y53" s="22"/>
      <c r="Z53" s="22"/>
      <c r="AA53" s="22"/>
      <c r="AB53" s="1">
        <f t="shared" si="2"/>
        <v>6569.5899999999992</v>
      </c>
      <c r="AC53" s="21"/>
      <c r="AD53" s="1">
        <f t="shared" si="3"/>
        <v>7395.1900000000005</v>
      </c>
    </row>
    <row r="54" spans="1:30" customFormat="1" x14ac:dyDescent="0.3">
      <c r="A54" s="7"/>
      <c r="B54" s="6"/>
      <c r="C54" s="6"/>
      <c r="D54" s="26"/>
      <c r="E54" s="1"/>
      <c r="F54" s="1"/>
      <c r="G54" s="1"/>
      <c r="H54" s="49">
        <f t="shared" si="4"/>
        <v>4380.7299999999996</v>
      </c>
      <c r="I54" s="52"/>
      <c r="J54" s="6"/>
      <c r="K54" s="6"/>
      <c r="L54" s="26"/>
      <c r="M54" s="1"/>
      <c r="N54" s="1"/>
      <c r="O54" s="1"/>
      <c r="P54" s="44">
        <f t="shared" si="5"/>
        <v>2188.8599999999997</v>
      </c>
      <c r="Q54" s="45"/>
      <c r="R54" s="22"/>
      <c r="S54" s="22"/>
      <c r="T54" s="22"/>
      <c r="U54" s="22"/>
      <c r="V54" s="22"/>
      <c r="W54" s="27"/>
      <c r="X54" s="22"/>
      <c r="Y54" s="22"/>
      <c r="Z54" s="22"/>
      <c r="AA54" s="22"/>
      <c r="AB54" s="1">
        <f t="shared" si="2"/>
        <v>6569.5899999999992</v>
      </c>
      <c r="AC54" s="22"/>
      <c r="AD54" s="1">
        <f t="shared" si="3"/>
        <v>7395.1900000000005</v>
      </c>
    </row>
    <row r="55" spans="1:30" customFormat="1" x14ac:dyDescent="0.3">
      <c r="A55" s="7"/>
      <c r="B55" s="6"/>
      <c r="C55" s="6"/>
      <c r="D55" s="1"/>
      <c r="E55" s="1"/>
      <c r="F55" s="1"/>
      <c r="G55" s="1"/>
      <c r="H55" s="49">
        <f t="shared" si="4"/>
        <v>4380.7299999999996</v>
      </c>
      <c r="I55" s="52"/>
      <c r="J55" s="6"/>
      <c r="K55" s="6"/>
      <c r="L55" s="1"/>
      <c r="M55" s="1"/>
      <c r="N55" s="1"/>
      <c r="O55" s="1"/>
      <c r="P55" s="44">
        <f t="shared" si="5"/>
        <v>2188.8599999999997</v>
      </c>
      <c r="Q55" s="45"/>
      <c r="R55" s="22"/>
      <c r="S55" s="22"/>
      <c r="T55" s="22"/>
      <c r="U55" s="22"/>
      <c r="V55" s="22"/>
      <c r="W55" s="27"/>
      <c r="X55" s="22"/>
      <c r="Y55" s="22"/>
      <c r="Z55" s="22"/>
      <c r="AA55" s="22"/>
      <c r="AB55" s="1">
        <f t="shared" si="2"/>
        <v>6569.5899999999992</v>
      </c>
      <c r="AC55" s="22"/>
      <c r="AD55" s="1">
        <f t="shared" si="3"/>
        <v>7395.1900000000005</v>
      </c>
    </row>
    <row r="56" spans="1:30" customFormat="1" x14ac:dyDescent="0.3">
      <c r="A56" s="7"/>
      <c r="B56" s="6"/>
      <c r="C56" s="6"/>
      <c r="D56" s="1"/>
      <c r="E56" s="23"/>
      <c r="F56" s="1"/>
      <c r="G56" s="1"/>
      <c r="H56" s="49">
        <f t="shared" si="4"/>
        <v>4380.7299999999996</v>
      </c>
      <c r="I56" s="52"/>
      <c r="J56" s="6"/>
      <c r="K56" s="6"/>
      <c r="L56" s="1"/>
      <c r="M56" s="23"/>
      <c r="N56" s="1"/>
      <c r="O56" s="1"/>
      <c r="P56" s="44">
        <f t="shared" si="5"/>
        <v>2188.8599999999997</v>
      </c>
      <c r="Q56" s="45"/>
      <c r="R56" s="22"/>
      <c r="S56" s="22"/>
      <c r="T56" s="22"/>
      <c r="U56" s="22"/>
      <c r="V56" s="22"/>
      <c r="W56" s="27"/>
      <c r="X56" s="22"/>
      <c r="Y56" s="22"/>
      <c r="Z56" s="22"/>
      <c r="AA56" s="22"/>
      <c r="AB56" s="1">
        <f t="shared" si="2"/>
        <v>6569.5899999999992</v>
      </c>
      <c r="AC56" s="22"/>
      <c r="AD56" s="1">
        <f t="shared" si="3"/>
        <v>7395.1900000000005</v>
      </c>
    </row>
    <row r="57" spans="1:30" customFormat="1" x14ac:dyDescent="0.3">
      <c r="A57" s="7"/>
      <c r="B57" s="6"/>
      <c r="C57" s="6"/>
      <c r="D57" s="1"/>
      <c r="E57" s="23"/>
      <c r="F57" s="1"/>
      <c r="G57" s="1"/>
      <c r="H57" s="49">
        <f t="shared" si="4"/>
        <v>4380.7299999999996</v>
      </c>
      <c r="I57" s="52"/>
      <c r="J57" s="6"/>
      <c r="K57" s="6"/>
      <c r="L57" s="1"/>
      <c r="M57" s="23"/>
      <c r="N57" s="1"/>
      <c r="O57" s="1"/>
      <c r="P57" s="44">
        <f t="shared" si="5"/>
        <v>2188.8599999999997</v>
      </c>
      <c r="Q57" s="45"/>
      <c r="R57" s="22"/>
      <c r="S57" s="22"/>
      <c r="T57" s="22"/>
      <c r="U57" s="22"/>
      <c r="V57" s="22"/>
      <c r="W57" s="27"/>
      <c r="X57" s="22"/>
      <c r="Y57" s="22"/>
      <c r="Z57" s="22"/>
      <c r="AA57" s="22"/>
      <c r="AB57" s="1">
        <f t="shared" si="2"/>
        <v>6569.5899999999992</v>
      </c>
      <c r="AC57" s="22"/>
      <c r="AD57" s="1">
        <f t="shared" si="3"/>
        <v>7395.1900000000005</v>
      </c>
    </row>
    <row r="58" spans="1:30" customFormat="1" x14ac:dyDescent="0.3">
      <c r="A58" s="7"/>
      <c r="B58" s="6"/>
      <c r="C58" s="6"/>
      <c r="D58" s="1"/>
      <c r="E58" s="1"/>
      <c r="F58" s="1"/>
      <c r="G58" s="1"/>
      <c r="H58" s="49">
        <f t="shared" si="4"/>
        <v>4380.7299999999996</v>
      </c>
      <c r="I58" s="52"/>
      <c r="J58" s="6"/>
      <c r="K58" s="6"/>
      <c r="L58" s="1"/>
      <c r="M58" s="1"/>
      <c r="N58" s="1"/>
      <c r="O58" s="1"/>
      <c r="P58" s="44">
        <f t="shared" si="5"/>
        <v>2188.8599999999997</v>
      </c>
      <c r="Q58" s="45"/>
      <c r="R58" s="22"/>
      <c r="S58" s="22"/>
      <c r="T58" s="22"/>
      <c r="U58" s="22"/>
      <c r="V58" s="22"/>
      <c r="W58" s="27"/>
      <c r="X58" s="22"/>
      <c r="Y58" s="22"/>
      <c r="Z58" s="22"/>
      <c r="AA58" s="22"/>
      <c r="AB58" s="1">
        <f t="shared" si="2"/>
        <v>6569.5899999999992</v>
      </c>
      <c r="AC58" s="22"/>
      <c r="AD58" s="1">
        <f t="shared" si="3"/>
        <v>7395.1900000000005</v>
      </c>
    </row>
    <row r="59" spans="1:30" customFormat="1" x14ac:dyDescent="0.3">
      <c r="A59" s="7"/>
      <c r="B59" s="6"/>
      <c r="C59" s="6"/>
      <c r="D59" s="1"/>
      <c r="E59" s="1"/>
      <c r="F59" s="1"/>
      <c r="G59" s="1"/>
      <c r="H59" s="49">
        <f t="shared" si="4"/>
        <v>4380.7299999999996</v>
      </c>
      <c r="I59" s="52"/>
      <c r="J59" s="6"/>
      <c r="K59" s="6"/>
      <c r="L59" s="1"/>
      <c r="M59" s="1"/>
      <c r="N59" s="1"/>
      <c r="O59" s="1"/>
      <c r="P59" s="44">
        <f t="shared" si="5"/>
        <v>2188.8599999999997</v>
      </c>
      <c r="Q59" s="45"/>
      <c r="R59" s="22"/>
      <c r="S59" s="22"/>
      <c r="T59" s="22"/>
      <c r="U59" s="22"/>
      <c r="V59" s="22"/>
      <c r="W59" s="27"/>
      <c r="X59" s="22"/>
      <c r="Y59" s="22"/>
      <c r="Z59" s="22"/>
      <c r="AA59" s="22"/>
      <c r="AB59" s="1">
        <f t="shared" si="2"/>
        <v>6569.5899999999992</v>
      </c>
      <c r="AC59" s="22"/>
      <c r="AD59" s="1">
        <f t="shared" si="3"/>
        <v>7395.1900000000005</v>
      </c>
    </row>
    <row r="60" spans="1:30" customFormat="1" x14ac:dyDescent="0.3">
      <c r="A60" s="7"/>
      <c r="B60" s="6"/>
      <c r="C60" s="6"/>
      <c r="D60" s="1"/>
      <c r="E60" s="1"/>
      <c r="F60" s="1"/>
      <c r="G60" s="1"/>
      <c r="H60" s="49">
        <f t="shared" si="4"/>
        <v>4380.7299999999996</v>
      </c>
      <c r="I60" s="52"/>
      <c r="J60" s="6"/>
      <c r="K60" s="6"/>
      <c r="L60" s="1"/>
      <c r="M60" s="1"/>
      <c r="N60" s="1"/>
      <c r="O60" s="1"/>
      <c r="P60" s="44">
        <f t="shared" si="5"/>
        <v>2188.8599999999997</v>
      </c>
      <c r="Q60" s="45"/>
      <c r="R60" s="22"/>
      <c r="S60" s="22"/>
      <c r="T60" s="22"/>
      <c r="U60" s="22"/>
      <c r="V60" s="22"/>
      <c r="W60" s="27"/>
      <c r="X60" s="22"/>
      <c r="Y60" s="22"/>
      <c r="Z60" s="22"/>
      <c r="AA60" s="22"/>
      <c r="AB60" s="1">
        <f t="shared" si="2"/>
        <v>6569.5899999999992</v>
      </c>
      <c r="AC60" s="22"/>
      <c r="AD60" s="1">
        <f t="shared" si="3"/>
        <v>7395.1900000000005</v>
      </c>
    </row>
    <row r="61" spans="1:30" customFormat="1" x14ac:dyDescent="0.3">
      <c r="A61" s="7"/>
      <c r="B61" s="6"/>
      <c r="C61" s="6"/>
      <c r="D61" s="1"/>
      <c r="E61" s="23"/>
      <c r="F61" s="1"/>
      <c r="G61" s="1"/>
      <c r="H61" s="49">
        <f t="shared" si="4"/>
        <v>4380.7299999999996</v>
      </c>
      <c r="I61" s="52"/>
      <c r="J61" s="6"/>
      <c r="K61" s="6"/>
      <c r="L61" s="1"/>
      <c r="M61" s="23"/>
      <c r="N61" s="1"/>
      <c r="O61" s="1"/>
      <c r="P61" s="44">
        <f t="shared" si="5"/>
        <v>2188.8599999999997</v>
      </c>
      <c r="Q61" s="45"/>
      <c r="R61" s="22"/>
      <c r="S61" s="22"/>
      <c r="T61" s="22"/>
      <c r="U61" s="22"/>
      <c r="V61" s="22"/>
      <c r="W61" s="27"/>
      <c r="X61" s="22"/>
      <c r="Y61" s="22"/>
      <c r="Z61" s="22"/>
      <c r="AA61" s="22"/>
      <c r="AB61" s="1">
        <f t="shared" si="2"/>
        <v>6569.5899999999992</v>
      </c>
      <c r="AC61" s="22"/>
      <c r="AD61" s="1">
        <f t="shared" si="3"/>
        <v>7395.1900000000005</v>
      </c>
    </row>
    <row r="62" spans="1:30" customFormat="1" x14ac:dyDescent="0.3">
      <c r="A62" s="7"/>
      <c r="B62" s="6"/>
      <c r="C62" s="6"/>
      <c r="D62" s="1"/>
      <c r="E62" s="1"/>
      <c r="F62" s="1"/>
      <c r="G62" s="1"/>
      <c r="H62" s="49">
        <f t="shared" si="4"/>
        <v>4380.7299999999996</v>
      </c>
      <c r="I62" s="52"/>
      <c r="J62" s="6"/>
      <c r="K62" s="6"/>
      <c r="L62" s="1"/>
      <c r="M62" s="1"/>
      <c r="N62" s="1"/>
      <c r="O62" s="1"/>
      <c r="P62" s="44">
        <f t="shared" si="5"/>
        <v>2188.8599999999997</v>
      </c>
      <c r="Q62" s="45"/>
      <c r="R62" s="22"/>
      <c r="S62" s="22"/>
      <c r="T62" s="22"/>
      <c r="U62" s="22"/>
      <c r="V62" s="22"/>
      <c r="W62" s="27"/>
      <c r="X62" s="22"/>
      <c r="Y62" s="22"/>
      <c r="Z62" s="22"/>
      <c r="AA62" s="22"/>
      <c r="AB62" s="1">
        <f t="shared" si="2"/>
        <v>6569.5899999999992</v>
      </c>
      <c r="AC62" s="21"/>
      <c r="AD62" s="1">
        <f t="shared" si="3"/>
        <v>7395.1900000000005</v>
      </c>
    </row>
    <row r="63" spans="1:30" customFormat="1" x14ac:dyDescent="0.3">
      <c r="A63" s="7"/>
      <c r="B63" s="6"/>
      <c r="C63" s="6"/>
      <c r="D63" s="1"/>
      <c r="E63" s="1"/>
      <c r="F63" s="1"/>
      <c r="G63" s="1"/>
      <c r="H63" s="49">
        <f t="shared" si="4"/>
        <v>4380.7299999999996</v>
      </c>
      <c r="I63" s="51"/>
      <c r="J63" s="6"/>
      <c r="K63" s="6"/>
      <c r="L63" s="1"/>
      <c r="M63" s="1"/>
      <c r="N63" s="1"/>
      <c r="O63" s="1"/>
      <c r="P63" s="44">
        <f t="shared" si="5"/>
        <v>2188.8599999999997</v>
      </c>
      <c r="Q63" s="45"/>
      <c r="R63" s="22"/>
      <c r="S63" s="22"/>
      <c r="T63" s="22"/>
      <c r="U63" s="22"/>
      <c r="V63" s="22"/>
      <c r="W63" s="27"/>
      <c r="X63" s="22"/>
      <c r="Y63" s="22"/>
      <c r="Z63" s="22"/>
      <c r="AA63" s="22"/>
      <c r="AB63" s="1">
        <f t="shared" si="2"/>
        <v>6569.5899999999992</v>
      </c>
      <c r="AC63" s="21"/>
      <c r="AD63" s="1">
        <f t="shared" si="3"/>
        <v>7395.1900000000005</v>
      </c>
    </row>
    <row r="64" spans="1:30" customFormat="1" x14ac:dyDescent="0.3">
      <c r="A64" s="7"/>
      <c r="B64" s="6"/>
      <c r="C64" s="6"/>
      <c r="D64" s="1"/>
      <c r="E64" s="1"/>
      <c r="F64" s="1"/>
      <c r="G64" s="1"/>
      <c r="H64" s="49">
        <f t="shared" si="4"/>
        <v>4380.7299999999996</v>
      </c>
      <c r="I64" s="52"/>
      <c r="J64" s="6"/>
      <c r="K64" s="6"/>
      <c r="L64" s="1"/>
      <c r="M64" s="1"/>
      <c r="N64" s="1"/>
      <c r="O64" s="1"/>
      <c r="P64" s="44">
        <f t="shared" si="5"/>
        <v>2188.8599999999997</v>
      </c>
      <c r="Q64" s="45"/>
      <c r="R64" s="22"/>
      <c r="S64" s="22"/>
      <c r="T64" s="22"/>
      <c r="U64" s="22"/>
      <c r="V64" s="22"/>
      <c r="W64" s="27"/>
      <c r="X64" s="22"/>
      <c r="Y64" s="22"/>
      <c r="Z64" s="22"/>
      <c r="AA64" s="22"/>
      <c r="AB64" s="1">
        <f t="shared" si="2"/>
        <v>6569.5899999999992</v>
      </c>
      <c r="AC64" s="22"/>
      <c r="AD64" s="1">
        <f t="shared" si="3"/>
        <v>7395.1900000000005</v>
      </c>
    </row>
    <row r="65" spans="1:30" customFormat="1" x14ac:dyDescent="0.3">
      <c r="A65" s="6"/>
      <c r="B65" s="6"/>
      <c r="C65" s="6"/>
      <c r="D65" s="1"/>
      <c r="E65" s="1"/>
      <c r="F65" s="1"/>
      <c r="G65" s="1"/>
      <c r="H65" s="49">
        <f t="shared" si="4"/>
        <v>4380.7299999999996</v>
      </c>
      <c r="I65" s="52"/>
      <c r="J65" s="6"/>
      <c r="K65" s="6"/>
      <c r="L65" s="1"/>
      <c r="M65" s="1"/>
      <c r="N65" s="1"/>
      <c r="O65" s="1"/>
      <c r="P65" s="44">
        <f t="shared" si="5"/>
        <v>2188.8599999999997</v>
      </c>
      <c r="Q65" s="45"/>
      <c r="R65" s="22"/>
      <c r="S65" s="22"/>
      <c r="T65" s="22"/>
      <c r="U65" s="22"/>
      <c r="V65" s="22"/>
      <c r="W65" s="27"/>
      <c r="X65" s="22"/>
      <c r="Y65" s="22"/>
      <c r="Z65" s="22"/>
      <c r="AA65" s="22"/>
      <c r="AB65" s="1">
        <f t="shared" si="2"/>
        <v>6569.5899999999992</v>
      </c>
      <c r="AC65" s="22"/>
      <c r="AD65" s="1">
        <f t="shared" si="3"/>
        <v>7395.1900000000005</v>
      </c>
    </row>
    <row r="66" spans="1:30" customFormat="1" x14ac:dyDescent="0.3">
      <c r="A66" s="7"/>
      <c r="B66" s="6"/>
      <c r="C66" s="6"/>
      <c r="D66" s="1"/>
      <c r="E66" s="1"/>
      <c r="F66" s="1"/>
      <c r="G66" s="1"/>
      <c r="H66" s="49">
        <f t="shared" si="4"/>
        <v>4380.7299999999996</v>
      </c>
      <c r="I66" s="52"/>
      <c r="J66" s="6"/>
      <c r="K66" s="6"/>
      <c r="L66" s="1"/>
      <c r="M66" s="1"/>
      <c r="N66" s="1"/>
      <c r="O66" s="1"/>
      <c r="P66" s="44">
        <f t="shared" si="5"/>
        <v>2188.8599999999997</v>
      </c>
      <c r="Q66" s="45"/>
      <c r="R66" s="22"/>
      <c r="S66" s="22"/>
      <c r="T66" s="22"/>
      <c r="U66" s="22"/>
      <c r="V66" s="22"/>
      <c r="W66" s="27"/>
      <c r="X66" s="22"/>
      <c r="Y66" s="22"/>
      <c r="Z66" s="22"/>
      <c r="AA66" s="22"/>
      <c r="AB66" s="1">
        <f t="shared" si="2"/>
        <v>6569.5899999999992</v>
      </c>
      <c r="AC66" s="22"/>
      <c r="AD66" s="1">
        <f t="shared" si="3"/>
        <v>7395.1900000000005</v>
      </c>
    </row>
    <row r="67" spans="1:30" customFormat="1" x14ac:dyDescent="0.3">
      <c r="A67" s="7"/>
      <c r="B67" s="6"/>
      <c r="C67" s="6"/>
      <c r="D67" s="1"/>
      <c r="E67" s="1"/>
      <c r="F67" s="1"/>
      <c r="G67" s="1"/>
      <c r="H67" s="49">
        <f t="shared" si="4"/>
        <v>4380.7299999999996</v>
      </c>
      <c r="I67" s="52"/>
      <c r="J67" s="6"/>
      <c r="K67" s="6"/>
      <c r="L67" s="1"/>
      <c r="M67" s="1"/>
      <c r="N67" s="1"/>
      <c r="O67" s="1"/>
      <c r="P67" s="44">
        <f t="shared" si="5"/>
        <v>2188.8599999999997</v>
      </c>
      <c r="Q67" s="45"/>
      <c r="R67" s="22"/>
      <c r="S67" s="22"/>
      <c r="T67" s="22"/>
      <c r="U67" s="22"/>
      <c r="V67" s="22"/>
      <c r="W67" s="27"/>
      <c r="X67" s="22"/>
      <c r="Y67" s="22"/>
      <c r="Z67" s="22"/>
      <c r="AA67" s="22"/>
      <c r="AB67" s="1">
        <f t="shared" si="2"/>
        <v>6569.5899999999992</v>
      </c>
      <c r="AC67" s="21"/>
      <c r="AD67" s="1">
        <f t="shared" si="3"/>
        <v>7395.1900000000005</v>
      </c>
    </row>
    <row r="68" spans="1:30" customFormat="1" x14ac:dyDescent="0.3">
      <c r="A68" s="7"/>
      <c r="B68" s="6"/>
      <c r="C68" s="6"/>
      <c r="D68" s="1"/>
      <c r="E68" s="1"/>
      <c r="F68" s="1"/>
      <c r="G68" s="1"/>
      <c r="H68" s="49">
        <f t="shared" si="4"/>
        <v>4380.7299999999996</v>
      </c>
      <c r="I68" s="52"/>
      <c r="J68" s="6"/>
      <c r="K68" s="6"/>
      <c r="L68" s="1"/>
      <c r="M68" s="1"/>
      <c r="N68" s="1"/>
      <c r="O68" s="1"/>
      <c r="P68" s="44">
        <f t="shared" si="5"/>
        <v>2188.8599999999997</v>
      </c>
      <c r="Q68" s="45"/>
      <c r="R68" s="22"/>
      <c r="S68" s="22"/>
      <c r="T68" s="22"/>
      <c r="U68" s="22"/>
      <c r="V68" s="22"/>
      <c r="W68" s="27"/>
      <c r="X68" s="22"/>
      <c r="Y68" s="22"/>
      <c r="Z68" s="22"/>
      <c r="AA68" s="22"/>
      <c r="AB68" s="1">
        <f t="shared" si="2"/>
        <v>6569.5899999999992</v>
      </c>
      <c r="AC68" s="27"/>
      <c r="AD68" s="1">
        <f t="shared" si="3"/>
        <v>7395.1900000000005</v>
      </c>
    </row>
    <row r="69" spans="1:30" customFormat="1" x14ac:dyDescent="0.3">
      <c r="A69" s="7"/>
      <c r="B69" s="6"/>
      <c r="C69" s="6"/>
      <c r="D69" s="1"/>
      <c r="E69" s="1"/>
      <c r="F69" s="1"/>
      <c r="G69" s="1"/>
      <c r="H69" s="49">
        <f t="shared" si="4"/>
        <v>4380.7299999999996</v>
      </c>
      <c r="I69" s="52"/>
      <c r="J69" s="6"/>
      <c r="K69" s="6"/>
      <c r="L69" s="1"/>
      <c r="M69" s="1"/>
      <c r="N69" s="1"/>
      <c r="O69" s="1"/>
      <c r="P69" s="44">
        <f t="shared" si="5"/>
        <v>2188.8599999999997</v>
      </c>
      <c r="Q69" s="45"/>
      <c r="R69" s="22"/>
      <c r="S69" s="22"/>
      <c r="T69" s="22"/>
      <c r="U69" s="22"/>
      <c r="V69" s="22"/>
      <c r="W69" s="27"/>
      <c r="X69" s="22"/>
      <c r="Y69" s="22"/>
      <c r="Z69" s="22"/>
      <c r="AA69" s="22"/>
      <c r="AB69" s="1">
        <f t="shared" si="2"/>
        <v>6569.5899999999992</v>
      </c>
      <c r="AC69" s="27"/>
      <c r="AD69" s="1">
        <f t="shared" si="3"/>
        <v>7395.1900000000005</v>
      </c>
    </row>
    <row r="70" spans="1:30" customFormat="1" x14ac:dyDescent="0.3">
      <c r="A70" s="7"/>
      <c r="B70" s="6"/>
      <c r="C70" s="6"/>
      <c r="D70" s="1"/>
      <c r="E70" s="1"/>
      <c r="F70" s="1"/>
      <c r="G70" s="1"/>
      <c r="H70" s="49">
        <f t="shared" si="4"/>
        <v>4380.7299999999996</v>
      </c>
      <c r="I70" s="52"/>
      <c r="J70" s="6"/>
      <c r="K70" s="6"/>
      <c r="L70" s="1"/>
      <c r="M70" s="1"/>
      <c r="N70" s="1"/>
      <c r="O70" s="1"/>
      <c r="P70" s="44">
        <f t="shared" si="5"/>
        <v>2188.8599999999997</v>
      </c>
      <c r="Q70" s="45"/>
      <c r="R70" s="22"/>
      <c r="S70" s="22"/>
      <c r="T70" s="22"/>
      <c r="U70" s="22"/>
      <c r="V70" s="22"/>
      <c r="W70" s="27"/>
      <c r="X70" s="22"/>
      <c r="Y70" s="22"/>
      <c r="Z70" s="22"/>
      <c r="AA70" s="22"/>
      <c r="AB70" s="1">
        <f t="shared" si="2"/>
        <v>6569.5899999999992</v>
      </c>
      <c r="AC70" s="28"/>
      <c r="AD70" s="1">
        <f t="shared" si="3"/>
        <v>7395.1900000000005</v>
      </c>
    </row>
    <row r="71" spans="1:30" customFormat="1" x14ac:dyDescent="0.3">
      <c r="A71" s="7"/>
      <c r="B71" s="6"/>
      <c r="C71" s="6"/>
      <c r="D71" s="1"/>
      <c r="E71" s="1"/>
      <c r="F71" s="1"/>
      <c r="G71" s="1"/>
      <c r="H71" s="49">
        <f t="shared" si="4"/>
        <v>4380.7299999999996</v>
      </c>
      <c r="I71" s="52"/>
      <c r="J71" s="6"/>
      <c r="K71" s="6"/>
      <c r="L71" s="1"/>
      <c r="M71" s="1"/>
      <c r="N71" s="1"/>
      <c r="O71" s="1"/>
      <c r="P71" s="44">
        <f t="shared" si="5"/>
        <v>2188.8599999999997</v>
      </c>
      <c r="Q71" s="45"/>
      <c r="R71" s="22"/>
      <c r="S71" s="22"/>
      <c r="T71" s="22"/>
      <c r="U71" s="22"/>
      <c r="V71" s="22"/>
      <c r="W71" s="27"/>
      <c r="X71" s="22"/>
      <c r="Y71" s="22"/>
      <c r="Z71" s="22"/>
      <c r="AA71" s="22"/>
      <c r="AB71" s="1">
        <f t="shared" si="2"/>
        <v>6569.5899999999992</v>
      </c>
      <c r="AC71" s="27"/>
      <c r="AD71" s="1">
        <f t="shared" si="3"/>
        <v>7395.1900000000005</v>
      </c>
    </row>
    <row r="72" spans="1:30" customFormat="1" x14ac:dyDescent="0.3">
      <c r="A72" s="7"/>
      <c r="B72" s="6"/>
      <c r="C72" s="6"/>
      <c r="D72" s="1"/>
      <c r="E72" s="1"/>
      <c r="F72" s="1"/>
      <c r="G72" s="1"/>
      <c r="H72" s="49">
        <f t="shared" si="4"/>
        <v>4380.7299999999996</v>
      </c>
      <c r="I72" s="52"/>
      <c r="J72" s="6"/>
      <c r="K72" s="6"/>
      <c r="L72" s="1"/>
      <c r="M72" s="1"/>
      <c r="N72" s="1"/>
      <c r="O72" s="1"/>
      <c r="P72" s="44">
        <f t="shared" si="5"/>
        <v>2188.8599999999997</v>
      </c>
      <c r="Q72" s="45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1">
        <f t="shared" si="2"/>
        <v>6569.5899999999992</v>
      </c>
      <c r="AC72" s="27"/>
      <c r="AD72" s="1">
        <f t="shared" si="3"/>
        <v>7395.1900000000005</v>
      </c>
    </row>
    <row r="73" spans="1:30" customFormat="1" x14ac:dyDescent="0.3">
      <c r="A73" s="7"/>
      <c r="B73" s="6"/>
      <c r="C73" s="6"/>
      <c r="D73" s="1"/>
      <c r="E73" s="1"/>
      <c r="F73" s="1"/>
      <c r="G73" s="1"/>
      <c r="H73" s="49">
        <f t="shared" si="4"/>
        <v>4380.7299999999996</v>
      </c>
      <c r="I73" s="52"/>
      <c r="J73" s="6"/>
      <c r="K73" s="6"/>
      <c r="L73" s="1"/>
      <c r="M73" s="1"/>
      <c r="N73" s="1"/>
      <c r="O73" s="1"/>
      <c r="P73" s="44">
        <f t="shared" si="5"/>
        <v>2188.8599999999997</v>
      </c>
      <c r="Q73" s="45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1">
        <f t="shared" si="2"/>
        <v>6569.5899999999992</v>
      </c>
      <c r="AC73" s="27"/>
      <c r="AD73" s="1">
        <f t="shared" si="3"/>
        <v>7395.1900000000005</v>
      </c>
    </row>
    <row r="74" spans="1:30" customFormat="1" x14ac:dyDescent="0.3">
      <c r="A74" s="6"/>
      <c r="B74" s="6"/>
      <c r="C74" s="6"/>
      <c r="D74" s="1"/>
      <c r="E74" s="1"/>
      <c r="F74" s="1"/>
      <c r="G74" s="1"/>
      <c r="H74" s="49">
        <f t="shared" si="4"/>
        <v>4380.7299999999996</v>
      </c>
      <c r="I74" s="52"/>
      <c r="J74" s="6"/>
      <c r="K74" s="6"/>
      <c r="L74" s="1"/>
      <c r="M74" s="1"/>
      <c r="N74" s="1"/>
      <c r="O74" s="1"/>
      <c r="P74" s="44">
        <f t="shared" si="5"/>
        <v>2188.8599999999997</v>
      </c>
      <c r="Q74" s="45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1">
        <f t="shared" si="2"/>
        <v>6569.5899999999992</v>
      </c>
      <c r="AC74" s="27"/>
      <c r="AD74" s="1">
        <f t="shared" si="3"/>
        <v>7395.1900000000005</v>
      </c>
    </row>
    <row r="75" spans="1:30" customFormat="1" x14ac:dyDescent="0.3">
      <c r="A75" s="7"/>
      <c r="B75" s="6"/>
      <c r="C75" s="6"/>
      <c r="D75" s="1"/>
      <c r="E75" s="1"/>
      <c r="F75" s="1"/>
      <c r="G75" s="1"/>
      <c r="H75" s="49">
        <f t="shared" si="4"/>
        <v>4380.7299999999996</v>
      </c>
      <c r="I75" s="52"/>
      <c r="J75" s="6"/>
      <c r="K75" s="6"/>
      <c r="L75" s="1"/>
      <c r="M75" s="1"/>
      <c r="N75" s="1"/>
      <c r="O75" s="1"/>
      <c r="P75" s="44">
        <f t="shared" si="5"/>
        <v>2188.8599999999997</v>
      </c>
      <c r="Q75" s="45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1">
        <f t="shared" si="2"/>
        <v>6569.5899999999992</v>
      </c>
      <c r="AC75" s="27"/>
      <c r="AD75" s="1">
        <f t="shared" si="3"/>
        <v>7395.1900000000005</v>
      </c>
    </row>
    <row r="76" spans="1:30" customFormat="1" x14ac:dyDescent="0.3">
      <c r="A76" s="7"/>
      <c r="B76" s="6"/>
      <c r="C76" s="6"/>
      <c r="D76" s="1"/>
      <c r="E76" s="1"/>
      <c r="F76" s="1"/>
      <c r="G76" s="1"/>
      <c r="H76" s="49">
        <f t="shared" si="4"/>
        <v>4380.7299999999996</v>
      </c>
      <c r="I76" s="52"/>
      <c r="J76" s="6"/>
      <c r="K76" s="6"/>
      <c r="L76" s="1"/>
      <c r="M76" s="1"/>
      <c r="N76" s="1"/>
      <c r="O76" s="1"/>
      <c r="P76" s="44">
        <f t="shared" si="5"/>
        <v>2188.8599999999997</v>
      </c>
      <c r="Q76" s="45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1">
        <f t="shared" si="2"/>
        <v>6569.5899999999992</v>
      </c>
      <c r="AC76" s="27"/>
      <c r="AD76" s="1">
        <f t="shared" si="3"/>
        <v>7395.1900000000005</v>
      </c>
    </row>
    <row r="77" spans="1:30" customFormat="1" x14ac:dyDescent="0.3">
      <c r="A77" s="7"/>
      <c r="B77" s="6"/>
      <c r="C77" s="6"/>
      <c r="D77" s="1"/>
      <c r="E77" s="1"/>
      <c r="F77" s="1"/>
      <c r="G77" s="1"/>
      <c r="H77" s="49">
        <f t="shared" si="4"/>
        <v>4380.7299999999996</v>
      </c>
      <c r="I77" s="52"/>
      <c r="J77" s="6"/>
      <c r="K77" s="6"/>
      <c r="L77" s="1"/>
      <c r="M77" s="1"/>
      <c r="N77" s="1"/>
      <c r="O77" s="1"/>
      <c r="P77" s="44">
        <f t="shared" si="5"/>
        <v>2188.8599999999997</v>
      </c>
      <c r="Q77" s="45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1">
        <f t="shared" ref="AB77:AB85" si="6">AB76-D77+G77-L77+O77</f>
        <v>6569.5899999999992</v>
      </c>
      <c r="AC77" s="27"/>
      <c r="AD77" s="1">
        <f t="shared" ref="AD77:AD85" si="7">AD76+G77+O77-AC77</f>
        <v>7395.1900000000005</v>
      </c>
    </row>
    <row r="78" spans="1:30" customFormat="1" x14ac:dyDescent="0.3">
      <c r="A78" s="7"/>
      <c r="B78" s="6"/>
      <c r="C78" s="6"/>
      <c r="D78" s="46"/>
      <c r="E78" s="1"/>
      <c r="F78" s="1"/>
      <c r="G78" s="1"/>
      <c r="H78" s="49">
        <f t="shared" ref="H78:H85" si="8">+H77-D78+G78</f>
        <v>4380.7299999999996</v>
      </c>
      <c r="I78" s="52"/>
      <c r="J78" s="6"/>
      <c r="K78" s="6"/>
      <c r="L78" s="1"/>
      <c r="M78" s="1"/>
      <c r="N78" s="1"/>
      <c r="O78" s="1"/>
      <c r="P78" s="44">
        <f t="shared" si="5"/>
        <v>2188.8599999999997</v>
      </c>
      <c r="Q78" s="45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1">
        <f t="shared" si="6"/>
        <v>6569.5899999999992</v>
      </c>
      <c r="AC78" s="47"/>
      <c r="AD78" s="1">
        <f t="shared" si="7"/>
        <v>7395.1900000000005</v>
      </c>
    </row>
    <row r="79" spans="1:30" customFormat="1" x14ac:dyDescent="0.3">
      <c r="A79" s="7"/>
      <c r="B79" s="6"/>
      <c r="C79" s="6"/>
      <c r="D79" s="1"/>
      <c r="E79" s="1"/>
      <c r="F79" s="1"/>
      <c r="G79" s="1"/>
      <c r="H79" s="49">
        <f t="shared" si="8"/>
        <v>4380.7299999999996</v>
      </c>
      <c r="I79" s="52"/>
      <c r="J79" s="6"/>
      <c r="K79" s="6"/>
      <c r="L79" s="1"/>
      <c r="M79" s="1"/>
      <c r="N79" s="1"/>
      <c r="O79" s="1"/>
      <c r="P79" s="44">
        <f t="shared" si="5"/>
        <v>2188.8599999999997</v>
      </c>
      <c r="Q79" s="45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1">
        <f t="shared" si="6"/>
        <v>6569.5899999999992</v>
      </c>
      <c r="AC79" s="21"/>
      <c r="AD79" s="1">
        <f t="shared" si="7"/>
        <v>7395.1900000000005</v>
      </c>
    </row>
    <row r="80" spans="1:30" customFormat="1" x14ac:dyDescent="0.3">
      <c r="A80" s="7"/>
      <c r="B80" s="6"/>
      <c r="C80" s="6"/>
      <c r="D80" s="1"/>
      <c r="E80" s="1"/>
      <c r="F80" s="1"/>
      <c r="G80" s="1"/>
      <c r="H80" s="49">
        <f t="shared" si="8"/>
        <v>4380.7299999999996</v>
      </c>
      <c r="I80" s="52"/>
      <c r="J80" s="6"/>
      <c r="K80" s="6"/>
      <c r="L80" s="1"/>
      <c r="M80" s="1"/>
      <c r="N80" s="1"/>
      <c r="O80" s="1"/>
      <c r="P80" s="44">
        <f t="shared" si="5"/>
        <v>2188.8599999999997</v>
      </c>
      <c r="Q80" s="45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1">
        <f t="shared" si="6"/>
        <v>6569.5899999999992</v>
      </c>
      <c r="AC80" s="27"/>
      <c r="AD80" s="1">
        <f t="shared" si="7"/>
        <v>7395.1900000000005</v>
      </c>
    </row>
    <row r="81" spans="1:30" customFormat="1" x14ac:dyDescent="0.3">
      <c r="A81" s="7"/>
      <c r="B81" s="6"/>
      <c r="C81" s="6"/>
      <c r="D81" s="1"/>
      <c r="E81" s="1"/>
      <c r="F81" s="1"/>
      <c r="G81" s="1"/>
      <c r="H81" s="49">
        <f t="shared" si="8"/>
        <v>4380.7299999999996</v>
      </c>
      <c r="I81" s="52"/>
      <c r="J81" s="6"/>
      <c r="K81" s="6"/>
      <c r="L81" s="1"/>
      <c r="M81" s="1"/>
      <c r="N81" s="1"/>
      <c r="O81" s="1"/>
      <c r="P81" s="44">
        <f t="shared" si="5"/>
        <v>2188.8599999999997</v>
      </c>
      <c r="Q81" s="45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1">
        <f t="shared" si="6"/>
        <v>6569.5899999999992</v>
      </c>
      <c r="AC81" s="21"/>
      <c r="AD81" s="1">
        <f t="shared" si="7"/>
        <v>7395.1900000000005</v>
      </c>
    </row>
    <row r="82" spans="1:30" customFormat="1" x14ac:dyDescent="0.3">
      <c r="A82" s="7"/>
      <c r="B82" s="6"/>
      <c r="C82" s="6"/>
      <c r="D82" s="1"/>
      <c r="E82" s="1"/>
      <c r="F82" s="1"/>
      <c r="G82" s="1"/>
      <c r="H82" s="49">
        <f t="shared" si="8"/>
        <v>4380.7299999999996</v>
      </c>
      <c r="I82" s="52"/>
      <c r="J82" s="6"/>
      <c r="K82" s="6"/>
      <c r="L82" s="1"/>
      <c r="M82" s="1"/>
      <c r="N82" s="1"/>
      <c r="O82" s="1"/>
      <c r="P82" s="44">
        <f t="shared" si="5"/>
        <v>2188.8599999999997</v>
      </c>
      <c r="Q82" s="45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1">
        <f t="shared" si="6"/>
        <v>6569.5899999999992</v>
      </c>
      <c r="AC82" s="21"/>
      <c r="AD82" s="1">
        <f t="shared" si="7"/>
        <v>7395.1900000000005</v>
      </c>
    </row>
    <row r="83" spans="1:30" customFormat="1" x14ac:dyDescent="0.3">
      <c r="A83" s="7"/>
      <c r="B83" s="6"/>
      <c r="C83" s="6"/>
      <c r="D83" s="46"/>
      <c r="E83" s="1"/>
      <c r="F83" s="1"/>
      <c r="G83" s="1"/>
      <c r="H83" s="49">
        <f t="shared" si="8"/>
        <v>4380.7299999999996</v>
      </c>
      <c r="I83" s="52"/>
      <c r="J83" s="6"/>
      <c r="K83" s="6"/>
      <c r="L83" s="1"/>
      <c r="M83" s="1"/>
      <c r="N83" s="1"/>
      <c r="O83" s="1"/>
      <c r="P83" s="44">
        <f t="shared" si="5"/>
        <v>2188.8599999999997</v>
      </c>
      <c r="Q83" s="45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1">
        <f t="shared" si="6"/>
        <v>6569.5899999999992</v>
      </c>
      <c r="AC83" s="47"/>
      <c r="AD83" s="1">
        <f t="shared" si="7"/>
        <v>7395.1900000000005</v>
      </c>
    </row>
    <row r="84" spans="1:30" customFormat="1" x14ac:dyDescent="0.3">
      <c r="A84" s="7"/>
      <c r="B84" s="6"/>
      <c r="C84" s="6"/>
      <c r="D84" s="1"/>
      <c r="E84" s="1"/>
      <c r="F84" s="1"/>
      <c r="G84" s="1"/>
      <c r="H84" s="49">
        <f t="shared" si="8"/>
        <v>4380.7299999999996</v>
      </c>
      <c r="I84" s="52"/>
      <c r="J84" s="6"/>
      <c r="K84" s="6"/>
      <c r="L84" s="46"/>
      <c r="M84" s="1"/>
      <c r="N84" s="1"/>
      <c r="O84" s="1"/>
      <c r="P84" s="44">
        <f t="shared" si="5"/>
        <v>2188.8599999999997</v>
      </c>
      <c r="Q84" s="45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1">
        <f t="shared" si="6"/>
        <v>6569.5899999999992</v>
      </c>
      <c r="AC84" s="47"/>
      <c r="AD84" s="1">
        <f t="shared" si="7"/>
        <v>7395.1900000000005</v>
      </c>
    </row>
    <row r="85" spans="1:30" customFormat="1" x14ac:dyDescent="0.3">
      <c r="A85" s="7"/>
      <c r="B85" s="6"/>
      <c r="C85" s="6"/>
      <c r="D85" s="1"/>
      <c r="E85" s="1"/>
      <c r="F85" s="1"/>
      <c r="G85" s="1"/>
      <c r="H85" s="49">
        <f t="shared" si="8"/>
        <v>4380.7299999999996</v>
      </c>
      <c r="I85" s="52"/>
      <c r="J85" s="6"/>
      <c r="K85" s="6"/>
      <c r="L85" s="1"/>
      <c r="M85" s="1"/>
      <c r="N85" s="1"/>
      <c r="O85" s="1"/>
      <c r="P85" s="44">
        <f t="shared" si="5"/>
        <v>2188.8599999999997</v>
      </c>
      <c r="Q85" s="45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1">
        <f t="shared" si="6"/>
        <v>6569.5899999999992</v>
      </c>
      <c r="AC85" s="21"/>
      <c r="AD85" s="1">
        <f t="shared" si="7"/>
        <v>7395.1900000000005</v>
      </c>
    </row>
    <row r="86" spans="1:30" customFormat="1" x14ac:dyDescent="0.3">
      <c r="A86" s="7"/>
      <c r="B86" s="6"/>
      <c r="C86" s="6"/>
      <c r="D86" s="1"/>
      <c r="E86" s="1"/>
      <c r="F86" s="1"/>
      <c r="G86" s="1"/>
      <c r="H86" s="49"/>
      <c r="I86" s="52"/>
      <c r="J86" s="6"/>
      <c r="K86" s="6"/>
      <c r="L86" s="1"/>
      <c r="M86" s="1"/>
      <c r="N86" s="1"/>
      <c r="O86" s="1"/>
      <c r="P86" s="44"/>
      <c r="Q86" s="42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21"/>
      <c r="AD86" s="1"/>
    </row>
    <row r="87" spans="1:30" customFormat="1" x14ac:dyDescent="0.3">
      <c r="A87" s="6"/>
      <c r="B87" s="6"/>
      <c r="C87" s="6"/>
      <c r="D87" s="1">
        <f t="shared" ref="D87:AA87" si="9">SUM(D12:D86)</f>
        <v>4544.8099999999995</v>
      </c>
      <c r="E87" s="1">
        <f t="shared" si="9"/>
        <v>196.25</v>
      </c>
      <c r="F87" s="1">
        <f>SUM(F12:F86)</f>
        <v>4348.5600000000004</v>
      </c>
      <c r="G87" s="1">
        <f>SUM(G12:G86)</f>
        <v>3695.04</v>
      </c>
      <c r="H87" s="49"/>
      <c r="I87" s="51"/>
      <c r="J87" s="6"/>
      <c r="K87" s="6"/>
      <c r="L87" s="1">
        <f t="shared" ref="L87:M87" si="10">SUM(L12:L86)</f>
        <v>0</v>
      </c>
      <c r="M87" s="1">
        <f t="shared" si="10"/>
        <v>0</v>
      </c>
      <c r="N87" s="1">
        <f>SUM(N12:N86)</f>
        <v>0</v>
      </c>
      <c r="O87" s="1">
        <f>SUM(O12:O86)</f>
        <v>448</v>
      </c>
      <c r="P87" s="44"/>
      <c r="Q87" s="42">
        <f>SUM(Q12:Q86)</f>
        <v>269.25</v>
      </c>
      <c r="R87" s="1">
        <f t="shared" si="9"/>
        <v>393.38</v>
      </c>
      <c r="S87" s="1">
        <f t="shared" si="9"/>
        <v>630</v>
      </c>
      <c r="T87" s="1">
        <f t="shared" si="9"/>
        <v>0</v>
      </c>
      <c r="U87" s="1">
        <f t="shared" si="9"/>
        <v>0</v>
      </c>
      <c r="V87" s="1">
        <f t="shared" si="9"/>
        <v>36</v>
      </c>
      <c r="W87" s="1">
        <f>SUM(W12:W86)</f>
        <v>1423.6399999999999</v>
      </c>
      <c r="X87" s="1">
        <f t="shared" si="9"/>
        <v>763.69</v>
      </c>
      <c r="Y87" s="1">
        <f t="shared" si="9"/>
        <v>700</v>
      </c>
      <c r="Z87" s="1">
        <f t="shared" si="9"/>
        <v>0</v>
      </c>
      <c r="AA87" s="1">
        <f t="shared" si="9"/>
        <v>0</v>
      </c>
      <c r="AB87" s="1"/>
      <c r="AC87" s="1"/>
      <c r="AD87" s="1"/>
    </row>
    <row r="88" spans="1:30" customFormat="1" x14ac:dyDescent="0.3">
      <c r="A88" s="6"/>
      <c r="B88" s="6"/>
      <c r="C88" s="6"/>
      <c r="D88" s="1"/>
      <c r="E88" s="1"/>
      <c r="F88" s="1"/>
      <c r="G88" s="1"/>
      <c r="H88" s="1"/>
      <c r="I88" s="6"/>
      <c r="J88" s="6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customFormat="1" x14ac:dyDescent="0.3">
      <c r="A89" s="6"/>
      <c r="B89" s="6"/>
      <c r="C89" s="6"/>
      <c r="D89" s="1"/>
      <c r="E89" s="1"/>
      <c r="F89" s="1"/>
      <c r="G89" s="1"/>
      <c r="H89" s="1"/>
      <c r="I89" s="6"/>
      <c r="J89" s="6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customFormat="1" x14ac:dyDescent="0.3">
      <c r="A90" s="6"/>
      <c r="B90" s="6"/>
      <c r="C90" s="6"/>
      <c r="D90" s="1"/>
      <c r="E90" s="1"/>
      <c r="F90" s="1"/>
      <c r="G90" s="1"/>
      <c r="H90" s="1"/>
      <c r="I90" s="6"/>
      <c r="J90" s="6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 t="s">
        <v>29</v>
      </c>
      <c r="AC90" s="19"/>
      <c r="AD90" s="1" t="s">
        <v>30</v>
      </c>
    </row>
    <row r="91" spans="1:30" customFormat="1" x14ac:dyDescent="0.3">
      <c r="A91" s="6"/>
      <c r="B91" s="6"/>
      <c r="C91" s="6"/>
      <c r="D91" s="1"/>
      <c r="E91" s="1"/>
      <c r="F91" s="1"/>
      <c r="G91" s="1"/>
      <c r="H91" s="1"/>
      <c r="I91" s="6"/>
      <c r="J91" s="6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20">
        <v>42613</v>
      </c>
      <c r="AC91" s="2"/>
      <c r="AD91" s="3">
        <v>200.46</v>
      </c>
    </row>
    <row r="92" spans="1:30" customFormat="1" x14ac:dyDescent="0.3">
      <c r="A92" s="6"/>
      <c r="B92" s="6"/>
      <c r="C92" s="1"/>
      <c r="D92" s="1"/>
      <c r="E92" s="1"/>
      <c r="F92" s="1"/>
      <c r="G92" s="1"/>
      <c r="H92" s="1"/>
      <c r="I92" s="6"/>
      <c r="J92" s="6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20">
        <v>42613</v>
      </c>
      <c r="AC92" s="2"/>
      <c r="AD92" s="1">
        <v>7194.71</v>
      </c>
    </row>
    <row r="93" spans="1:30" customFormat="1" x14ac:dyDescent="0.3">
      <c r="A93" s="6"/>
      <c r="B93" s="6"/>
      <c r="C93" s="1"/>
      <c r="D93" s="1"/>
      <c r="E93" s="1"/>
      <c r="F93" s="1"/>
      <c r="G93" s="1"/>
      <c r="H93" s="1"/>
      <c r="I93" s="6"/>
      <c r="J93" s="6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"/>
      <c r="AD93" s="1">
        <f>SUM(AD91:AD92)</f>
        <v>7395.17</v>
      </c>
    </row>
    <row r="94" spans="1:30" customFormat="1" x14ac:dyDescent="0.3">
      <c r="A94" s="7"/>
      <c r="B94" s="6"/>
      <c r="C94" s="1"/>
      <c r="D94" s="1"/>
      <c r="E94" s="1"/>
      <c r="F94" s="1"/>
      <c r="G94" s="1"/>
      <c r="H94" s="1"/>
      <c r="I94" s="7"/>
      <c r="J94" s="6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2"/>
      <c r="AD94" s="1"/>
    </row>
    <row r="95" spans="1:30" customFormat="1" x14ac:dyDescent="0.3">
      <c r="A95" s="7"/>
      <c r="B95" s="6"/>
      <c r="C95" s="1"/>
      <c r="D95" s="1"/>
      <c r="E95" s="1"/>
      <c r="F95" s="1"/>
      <c r="G95" s="1"/>
      <c r="H95" s="1"/>
      <c r="I95" s="7"/>
      <c r="J95" s="6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2"/>
      <c r="AD95" s="1"/>
    </row>
    <row r="96" spans="1:30" customFormat="1" x14ac:dyDescent="0.3">
      <c r="A96" s="7"/>
      <c r="B96" s="6"/>
      <c r="C96" s="6"/>
      <c r="D96" s="1"/>
      <c r="E96" s="1"/>
      <c r="F96" s="1"/>
      <c r="G96" s="1"/>
      <c r="H96" s="1"/>
      <c r="I96" s="7"/>
      <c r="J96" s="6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2"/>
      <c r="AD96" s="1"/>
    </row>
    <row r="97" spans="4:27" x14ac:dyDescent="0.3">
      <c r="D97" s="6"/>
      <c r="E97" s="6"/>
      <c r="F97" s="6"/>
      <c r="G97" s="6"/>
      <c r="H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4:27" x14ac:dyDescent="0.3">
      <c r="D98" s="6"/>
      <c r="E98" s="6"/>
      <c r="F98" s="6"/>
      <c r="G98" s="6"/>
      <c r="H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4:27" x14ac:dyDescent="0.3">
      <c r="D99" s="6"/>
      <c r="E99" s="6"/>
      <c r="F99" s="6"/>
      <c r="G99" s="6"/>
      <c r="H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4:27" x14ac:dyDescent="0.3">
      <c r="D100" s="6"/>
      <c r="E100" s="6"/>
      <c r="F100" s="6"/>
      <c r="G100" s="6"/>
      <c r="H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4:27" x14ac:dyDescent="0.3">
      <c r="D101" s="6"/>
      <c r="E101" s="6"/>
      <c r="F101" s="6"/>
      <c r="G101" s="6"/>
      <c r="H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4:27" x14ac:dyDescent="0.3">
      <c r="D102" s="6"/>
      <c r="E102" s="6"/>
      <c r="F102" s="6"/>
      <c r="G102" s="6"/>
      <c r="H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4:27" x14ac:dyDescent="0.3">
      <c r="D103" s="6"/>
      <c r="E103" s="6"/>
      <c r="F103" s="6"/>
      <c r="G103" s="6"/>
      <c r="H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4:27" x14ac:dyDescent="0.3">
      <c r="D104" s="6"/>
      <c r="E104" s="6"/>
      <c r="F104" s="6"/>
      <c r="G104" s="6"/>
      <c r="H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</sheetData>
  <mergeCells count="14">
    <mergeCell ref="A1:AD1"/>
    <mergeCell ref="Q2:R2"/>
    <mergeCell ref="S2:T2"/>
    <mergeCell ref="U2:V2"/>
    <mergeCell ref="W2:X2"/>
    <mergeCell ref="K18:K19"/>
    <mergeCell ref="Q3:R3"/>
    <mergeCell ref="S3:T3"/>
    <mergeCell ref="U3:V3"/>
    <mergeCell ref="W3:X3"/>
    <mergeCell ref="Q4:R4"/>
    <mergeCell ref="S4:T4"/>
    <mergeCell ref="U4:V4"/>
    <mergeCell ref="W4:X4"/>
  </mergeCells>
  <conditionalFormatting sqref="AC8:AC86">
    <cfRule type="cellIs" dxfId="1" priority="2" operator="equal">
      <formula>0</formula>
    </cfRule>
  </conditionalFormatting>
  <conditionalFormatting sqref="AC8">
    <cfRule type="expression" dxfId="0" priority="1">
      <formula>ISBLANK($AC$8:$AC$86)</formula>
    </cfRule>
  </conditionalFormatting>
  <pageMargins left="0.25" right="0.25" top="0.75" bottom="0.75" header="0.30000000000000004" footer="0.30000000000000004"/>
  <pageSetup paperSize="9" scale="5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9" workbookViewId="0">
      <selection activeCell="J23" sqref="J23"/>
    </sheetView>
  </sheetViews>
  <sheetFormatPr defaultRowHeight="14.4" x14ac:dyDescent="0.3"/>
  <cols>
    <col min="1" max="3" width="9.109375" style="35"/>
    <col min="4" max="4" width="12" style="35" customWidth="1"/>
    <col min="5" max="5" width="23.6640625" style="35" customWidth="1"/>
    <col min="6" max="6" width="10.44140625" style="36" bestFit="1" customWidth="1"/>
    <col min="7" max="259" width="9.109375" style="35"/>
    <col min="260" max="260" width="12" style="35" customWidth="1"/>
    <col min="261" max="261" width="23.6640625" style="35" customWidth="1"/>
    <col min="262" max="262" width="10.44140625" style="35" bestFit="1" customWidth="1"/>
    <col min="263" max="515" width="9.109375" style="35"/>
    <col min="516" max="516" width="12" style="35" customWidth="1"/>
    <col min="517" max="517" width="23.6640625" style="35" customWidth="1"/>
    <col min="518" max="518" width="10.44140625" style="35" bestFit="1" customWidth="1"/>
    <col min="519" max="771" width="9.109375" style="35"/>
    <col min="772" max="772" width="12" style="35" customWidth="1"/>
    <col min="773" max="773" width="23.6640625" style="35" customWidth="1"/>
    <col min="774" max="774" width="10.44140625" style="35" bestFit="1" customWidth="1"/>
    <col min="775" max="1027" width="9.109375" style="35"/>
    <col min="1028" max="1028" width="12" style="35" customWidth="1"/>
    <col min="1029" max="1029" width="23.6640625" style="35" customWidth="1"/>
    <col min="1030" max="1030" width="10.44140625" style="35" bestFit="1" customWidth="1"/>
    <col min="1031" max="1283" width="9.109375" style="35"/>
    <col min="1284" max="1284" width="12" style="35" customWidth="1"/>
    <col min="1285" max="1285" width="23.6640625" style="35" customWidth="1"/>
    <col min="1286" max="1286" width="10.44140625" style="35" bestFit="1" customWidth="1"/>
    <col min="1287" max="1539" width="9.109375" style="35"/>
    <col min="1540" max="1540" width="12" style="35" customWidth="1"/>
    <col min="1541" max="1541" width="23.6640625" style="35" customWidth="1"/>
    <col min="1542" max="1542" width="10.44140625" style="35" bestFit="1" customWidth="1"/>
    <col min="1543" max="1795" width="9.109375" style="35"/>
    <col min="1796" max="1796" width="12" style="35" customWidth="1"/>
    <col min="1797" max="1797" width="23.6640625" style="35" customWidth="1"/>
    <col min="1798" max="1798" width="10.44140625" style="35" bestFit="1" customWidth="1"/>
    <col min="1799" max="2051" width="9.109375" style="35"/>
    <col min="2052" max="2052" width="12" style="35" customWidth="1"/>
    <col min="2053" max="2053" width="23.6640625" style="35" customWidth="1"/>
    <col min="2054" max="2054" width="10.44140625" style="35" bestFit="1" customWidth="1"/>
    <col min="2055" max="2307" width="9.109375" style="35"/>
    <col min="2308" max="2308" width="12" style="35" customWidth="1"/>
    <col min="2309" max="2309" width="23.6640625" style="35" customWidth="1"/>
    <col min="2310" max="2310" width="10.44140625" style="35" bestFit="1" customWidth="1"/>
    <col min="2311" max="2563" width="9.109375" style="35"/>
    <col min="2564" max="2564" width="12" style="35" customWidth="1"/>
    <col min="2565" max="2565" width="23.6640625" style="35" customWidth="1"/>
    <col min="2566" max="2566" width="10.44140625" style="35" bestFit="1" customWidth="1"/>
    <col min="2567" max="2819" width="9.109375" style="35"/>
    <col min="2820" max="2820" width="12" style="35" customWidth="1"/>
    <col min="2821" max="2821" width="23.6640625" style="35" customWidth="1"/>
    <col min="2822" max="2822" width="10.44140625" style="35" bestFit="1" customWidth="1"/>
    <col min="2823" max="3075" width="9.109375" style="35"/>
    <col min="3076" max="3076" width="12" style="35" customWidth="1"/>
    <col min="3077" max="3077" width="23.6640625" style="35" customWidth="1"/>
    <col min="3078" max="3078" width="10.44140625" style="35" bestFit="1" customWidth="1"/>
    <col min="3079" max="3331" width="9.109375" style="35"/>
    <col min="3332" max="3332" width="12" style="35" customWidth="1"/>
    <col min="3333" max="3333" width="23.6640625" style="35" customWidth="1"/>
    <col min="3334" max="3334" width="10.44140625" style="35" bestFit="1" customWidth="1"/>
    <col min="3335" max="3587" width="9.109375" style="35"/>
    <col min="3588" max="3588" width="12" style="35" customWidth="1"/>
    <col min="3589" max="3589" width="23.6640625" style="35" customWidth="1"/>
    <col min="3590" max="3590" width="10.44140625" style="35" bestFit="1" customWidth="1"/>
    <col min="3591" max="3843" width="9.109375" style="35"/>
    <col min="3844" max="3844" width="12" style="35" customWidth="1"/>
    <col min="3845" max="3845" width="23.6640625" style="35" customWidth="1"/>
    <col min="3846" max="3846" width="10.44140625" style="35" bestFit="1" customWidth="1"/>
    <col min="3847" max="4099" width="9.109375" style="35"/>
    <col min="4100" max="4100" width="12" style="35" customWidth="1"/>
    <col min="4101" max="4101" width="23.6640625" style="35" customWidth="1"/>
    <col min="4102" max="4102" width="10.44140625" style="35" bestFit="1" customWidth="1"/>
    <col min="4103" max="4355" width="9.109375" style="35"/>
    <col min="4356" max="4356" width="12" style="35" customWidth="1"/>
    <col min="4357" max="4357" width="23.6640625" style="35" customWidth="1"/>
    <col min="4358" max="4358" width="10.44140625" style="35" bestFit="1" customWidth="1"/>
    <col min="4359" max="4611" width="9.109375" style="35"/>
    <col min="4612" max="4612" width="12" style="35" customWidth="1"/>
    <col min="4613" max="4613" width="23.6640625" style="35" customWidth="1"/>
    <col min="4614" max="4614" width="10.44140625" style="35" bestFit="1" customWidth="1"/>
    <col min="4615" max="4867" width="9.109375" style="35"/>
    <col min="4868" max="4868" width="12" style="35" customWidth="1"/>
    <col min="4869" max="4869" width="23.6640625" style="35" customWidth="1"/>
    <col min="4870" max="4870" width="10.44140625" style="35" bestFit="1" customWidth="1"/>
    <col min="4871" max="5123" width="9.109375" style="35"/>
    <col min="5124" max="5124" width="12" style="35" customWidth="1"/>
    <col min="5125" max="5125" width="23.6640625" style="35" customWidth="1"/>
    <col min="5126" max="5126" width="10.44140625" style="35" bestFit="1" customWidth="1"/>
    <col min="5127" max="5379" width="9.109375" style="35"/>
    <col min="5380" max="5380" width="12" style="35" customWidth="1"/>
    <col min="5381" max="5381" width="23.6640625" style="35" customWidth="1"/>
    <col min="5382" max="5382" width="10.44140625" style="35" bestFit="1" customWidth="1"/>
    <col min="5383" max="5635" width="9.109375" style="35"/>
    <col min="5636" max="5636" width="12" style="35" customWidth="1"/>
    <col min="5637" max="5637" width="23.6640625" style="35" customWidth="1"/>
    <col min="5638" max="5638" width="10.44140625" style="35" bestFit="1" customWidth="1"/>
    <col min="5639" max="5891" width="9.109375" style="35"/>
    <col min="5892" max="5892" width="12" style="35" customWidth="1"/>
    <col min="5893" max="5893" width="23.6640625" style="35" customWidth="1"/>
    <col min="5894" max="5894" width="10.44140625" style="35" bestFit="1" customWidth="1"/>
    <col min="5895" max="6147" width="9.109375" style="35"/>
    <col min="6148" max="6148" width="12" style="35" customWidth="1"/>
    <col min="6149" max="6149" width="23.6640625" style="35" customWidth="1"/>
    <col min="6150" max="6150" width="10.44140625" style="35" bestFit="1" customWidth="1"/>
    <col min="6151" max="6403" width="9.109375" style="35"/>
    <col min="6404" max="6404" width="12" style="35" customWidth="1"/>
    <col min="6405" max="6405" width="23.6640625" style="35" customWidth="1"/>
    <col min="6406" max="6406" width="10.44140625" style="35" bestFit="1" customWidth="1"/>
    <col min="6407" max="6659" width="9.109375" style="35"/>
    <col min="6660" max="6660" width="12" style="35" customWidth="1"/>
    <col min="6661" max="6661" width="23.6640625" style="35" customWidth="1"/>
    <col min="6662" max="6662" width="10.44140625" style="35" bestFit="1" customWidth="1"/>
    <col min="6663" max="6915" width="9.109375" style="35"/>
    <col min="6916" max="6916" width="12" style="35" customWidth="1"/>
    <col min="6917" max="6917" width="23.6640625" style="35" customWidth="1"/>
    <col min="6918" max="6918" width="10.44140625" style="35" bestFit="1" customWidth="1"/>
    <col min="6919" max="7171" width="9.109375" style="35"/>
    <col min="7172" max="7172" width="12" style="35" customWidth="1"/>
    <col min="7173" max="7173" width="23.6640625" style="35" customWidth="1"/>
    <col min="7174" max="7174" width="10.44140625" style="35" bestFit="1" customWidth="1"/>
    <col min="7175" max="7427" width="9.109375" style="35"/>
    <col min="7428" max="7428" width="12" style="35" customWidth="1"/>
    <col min="7429" max="7429" width="23.6640625" style="35" customWidth="1"/>
    <col min="7430" max="7430" width="10.44140625" style="35" bestFit="1" customWidth="1"/>
    <col min="7431" max="7683" width="9.109375" style="35"/>
    <col min="7684" max="7684" width="12" style="35" customWidth="1"/>
    <col min="7685" max="7685" width="23.6640625" style="35" customWidth="1"/>
    <col min="7686" max="7686" width="10.44140625" style="35" bestFit="1" customWidth="1"/>
    <col min="7687" max="7939" width="9.109375" style="35"/>
    <col min="7940" max="7940" width="12" style="35" customWidth="1"/>
    <col min="7941" max="7941" width="23.6640625" style="35" customWidth="1"/>
    <col min="7942" max="7942" width="10.44140625" style="35" bestFit="1" customWidth="1"/>
    <col min="7943" max="8195" width="9.109375" style="35"/>
    <col min="8196" max="8196" width="12" style="35" customWidth="1"/>
    <col min="8197" max="8197" width="23.6640625" style="35" customWidth="1"/>
    <col min="8198" max="8198" width="10.44140625" style="35" bestFit="1" customWidth="1"/>
    <col min="8199" max="8451" width="9.109375" style="35"/>
    <col min="8452" max="8452" width="12" style="35" customWidth="1"/>
    <col min="8453" max="8453" width="23.6640625" style="35" customWidth="1"/>
    <col min="8454" max="8454" width="10.44140625" style="35" bestFit="1" customWidth="1"/>
    <col min="8455" max="8707" width="9.109375" style="35"/>
    <col min="8708" max="8708" width="12" style="35" customWidth="1"/>
    <col min="8709" max="8709" width="23.6640625" style="35" customWidth="1"/>
    <col min="8710" max="8710" width="10.44140625" style="35" bestFit="1" customWidth="1"/>
    <col min="8711" max="8963" width="9.109375" style="35"/>
    <col min="8964" max="8964" width="12" style="35" customWidth="1"/>
    <col min="8965" max="8965" width="23.6640625" style="35" customWidth="1"/>
    <col min="8966" max="8966" width="10.44140625" style="35" bestFit="1" customWidth="1"/>
    <col min="8967" max="9219" width="9.109375" style="35"/>
    <col min="9220" max="9220" width="12" style="35" customWidth="1"/>
    <col min="9221" max="9221" width="23.6640625" style="35" customWidth="1"/>
    <col min="9222" max="9222" width="10.44140625" style="35" bestFit="1" customWidth="1"/>
    <col min="9223" max="9475" width="9.109375" style="35"/>
    <col min="9476" max="9476" width="12" style="35" customWidth="1"/>
    <col min="9477" max="9477" width="23.6640625" style="35" customWidth="1"/>
    <col min="9478" max="9478" width="10.44140625" style="35" bestFit="1" customWidth="1"/>
    <col min="9479" max="9731" width="9.109375" style="35"/>
    <col min="9732" max="9732" width="12" style="35" customWidth="1"/>
    <col min="9733" max="9733" width="23.6640625" style="35" customWidth="1"/>
    <col min="9734" max="9734" width="10.44140625" style="35" bestFit="1" customWidth="1"/>
    <col min="9735" max="9987" width="9.109375" style="35"/>
    <col min="9988" max="9988" width="12" style="35" customWidth="1"/>
    <col min="9989" max="9989" width="23.6640625" style="35" customWidth="1"/>
    <col min="9990" max="9990" width="10.44140625" style="35" bestFit="1" customWidth="1"/>
    <col min="9991" max="10243" width="9.109375" style="35"/>
    <col min="10244" max="10244" width="12" style="35" customWidth="1"/>
    <col min="10245" max="10245" width="23.6640625" style="35" customWidth="1"/>
    <col min="10246" max="10246" width="10.44140625" style="35" bestFit="1" customWidth="1"/>
    <col min="10247" max="10499" width="9.109375" style="35"/>
    <col min="10500" max="10500" width="12" style="35" customWidth="1"/>
    <col min="10501" max="10501" width="23.6640625" style="35" customWidth="1"/>
    <col min="10502" max="10502" width="10.44140625" style="35" bestFit="1" customWidth="1"/>
    <col min="10503" max="10755" width="9.109375" style="35"/>
    <col min="10756" max="10756" width="12" style="35" customWidth="1"/>
    <col min="10757" max="10757" width="23.6640625" style="35" customWidth="1"/>
    <col min="10758" max="10758" width="10.44140625" style="35" bestFit="1" customWidth="1"/>
    <col min="10759" max="11011" width="9.109375" style="35"/>
    <col min="11012" max="11012" width="12" style="35" customWidth="1"/>
    <col min="11013" max="11013" width="23.6640625" style="35" customWidth="1"/>
    <col min="11014" max="11014" width="10.44140625" style="35" bestFit="1" customWidth="1"/>
    <col min="11015" max="11267" width="9.109375" style="35"/>
    <col min="11268" max="11268" width="12" style="35" customWidth="1"/>
    <col min="11269" max="11269" width="23.6640625" style="35" customWidth="1"/>
    <col min="11270" max="11270" width="10.44140625" style="35" bestFit="1" customWidth="1"/>
    <col min="11271" max="11523" width="9.109375" style="35"/>
    <col min="11524" max="11524" width="12" style="35" customWidth="1"/>
    <col min="11525" max="11525" width="23.6640625" style="35" customWidth="1"/>
    <col min="11526" max="11526" width="10.44140625" style="35" bestFit="1" customWidth="1"/>
    <col min="11527" max="11779" width="9.109375" style="35"/>
    <col min="11780" max="11780" width="12" style="35" customWidth="1"/>
    <col min="11781" max="11781" width="23.6640625" style="35" customWidth="1"/>
    <col min="11782" max="11782" width="10.44140625" style="35" bestFit="1" customWidth="1"/>
    <col min="11783" max="12035" width="9.109375" style="35"/>
    <col min="12036" max="12036" width="12" style="35" customWidth="1"/>
    <col min="12037" max="12037" width="23.6640625" style="35" customWidth="1"/>
    <col min="12038" max="12038" width="10.44140625" style="35" bestFit="1" customWidth="1"/>
    <col min="12039" max="12291" width="9.109375" style="35"/>
    <col min="12292" max="12292" width="12" style="35" customWidth="1"/>
    <col min="12293" max="12293" width="23.6640625" style="35" customWidth="1"/>
    <col min="12294" max="12294" width="10.44140625" style="35" bestFit="1" customWidth="1"/>
    <col min="12295" max="12547" width="9.109375" style="35"/>
    <col min="12548" max="12548" width="12" style="35" customWidth="1"/>
    <col min="12549" max="12549" width="23.6640625" style="35" customWidth="1"/>
    <col min="12550" max="12550" width="10.44140625" style="35" bestFit="1" customWidth="1"/>
    <col min="12551" max="12803" width="9.109375" style="35"/>
    <col min="12804" max="12804" width="12" style="35" customWidth="1"/>
    <col min="12805" max="12805" width="23.6640625" style="35" customWidth="1"/>
    <col min="12806" max="12806" width="10.44140625" style="35" bestFit="1" customWidth="1"/>
    <col min="12807" max="13059" width="9.109375" style="35"/>
    <col min="13060" max="13060" width="12" style="35" customWidth="1"/>
    <col min="13061" max="13061" width="23.6640625" style="35" customWidth="1"/>
    <col min="13062" max="13062" width="10.44140625" style="35" bestFit="1" customWidth="1"/>
    <col min="13063" max="13315" width="9.109375" style="35"/>
    <col min="13316" max="13316" width="12" style="35" customWidth="1"/>
    <col min="13317" max="13317" width="23.6640625" style="35" customWidth="1"/>
    <col min="13318" max="13318" width="10.44140625" style="35" bestFit="1" customWidth="1"/>
    <col min="13319" max="13571" width="9.109375" style="35"/>
    <col min="13572" max="13572" width="12" style="35" customWidth="1"/>
    <col min="13573" max="13573" width="23.6640625" style="35" customWidth="1"/>
    <col min="13574" max="13574" width="10.44140625" style="35" bestFit="1" customWidth="1"/>
    <col min="13575" max="13827" width="9.109375" style="35"/>
    <col min="13828" max="13828" width="12" style="35" customWidth="1"/>
    <col min="13829" max="13829" width="23.6640625" style="35" customWidth="1"/>
    <col min="13830" max="13830" width="10.44140625" style="35" bestFit="1" customWidth="1"/>
    <col min="13831" max="14083" width="9.109375" style="35"/>
    <col min="14084" max="14084" width="12" style="35" customWidth="1"/>
    <col min="14085" max="14085" width="23.6640625" style="35" customWidth="1"/>
    <col min="14086" max="14086" width="10.44140625" style="35" bestFit="1" customWidth="1"/>
    <col min="14087" max="14339" width="9.109375" style="35"/>
    <col min="14340" max="14340" width="12" style="35" customWidth="1"/>
    <col min="14341" max="14341" width="23.6640625" style="35" customWidth="1"/>
    <col min="14342" max="14342" width="10.44140625" style="35" bestFit="1" customWidth="1"/>
    <col min="14343" max="14595" width="9.109375" style="35"/>
    <col min="14596" max="14596" width="12" style="35" customWidth="1"/>
    <col min="14597" max="14597" width="23.6640625" style="35" customWidth="1"/>
    <col min="14598" max="14598" width="10.44140625" style="35" bestFit="1" customWidth="1"/>
    <col min="14599" max="14851" width="9.109375" style="35"/>
    <col min="14852" max="14852" width="12" style="35" customWidth="1"/>
    <col min="14853" max="14853" width="23.6640625" style="35" customWidth="1"/>
    <col min="14854" max="14854" width="10.44140625" style="35" bestFit="1" customWidth="1"/>
    <col min="14855" max="15107" width="9.109375" style="35"/>
    <col min="15108" max="15108" width="12" style="35" customWidth="1"/>
    <col min="15109" max="15109" width="23.6640625" style="35" customWidth="1"/>
    <col min="15110" max="15110" width="10.44140625" style="35" bestFit="1" customWidth="1"/>
    <col min="15111" max="15363" width="9.109375" style="35"/>
    <col min="15364" max="15364" width="12" style="35" customWidth="1"/>
    <col min="15365" max="15365" width="23.6640625" style="35" customWidth="1"/>
    <col min="15366" max="15366" width="10.44140625" style="35" bestFit="1" customWidth="1"/>
    <col min="15367" max="15619" width="9.109375" style="35"/>
    <col min="15620" max="15620" width="12" style="35" customWidth="1"/>
    <col min="15621" max="15621" width="23.6640625" style="35" customWidth="1"/>
    <col min="15622" max="15622" width="10.44140625" style="35" bestFit="1" customWidth="1"/>
    <col min="15623" max="15875" width="9.109375" style="35"/>
    <col min="15876" max="15876" width="12" style="35" customWidth="1"/>
    <col min="15877" max="15877" width="23.6640625" style="35" customWidth="1"/>
    <col min="15878" max="15878" width="10.44140625" style="35" bestFit="1" customWidth="1"/>
    <col min="15879" max="16131" width="9.109375" style="35"/>
    <col min="16132" max="16132" width="12" style="35" customWidth="1"/>
    <col min="16133" max="16133" width="23.6640625" style="35" customWidth="1"/>
    <col min="16134" max="16134" width="10.44140625" style="35" bestFit="1" customWidth="1"/>
    <col min="16135" max="16384" width="9.109375" style="35"/>
  </cols>
  <sheetData>
    <row r="1" spans="1:6" s="30" customFormat="1" ht="13.2" x14ac:dyDescent="0.25">
      <c r="A1" s="29" t="s">
        <v>42</v>
      </c>
      <c r="F1" s="31"/>
    </row>
    <row r="2" spans="1:6" s="30" customFormat="1" ht="13.2" x14ac:dyDescent="0.25">
      <c r="A2" s="30" t="s">
        <v>67</v>
      </c>
      <c r="C2" s="29"/>
      <c r="D2" s="29"/>
      <c r="F2" s="31"/>
    </row>
    <row r="3" spans="1:6" s="30" customFormat="1" ht="13.2" x14ac:dyDescent="0.25">
      <c r="A3" s="30" t="s">
        <v>43</v>
      </c>
      <c r="F3" s="32" t="s">
        <v>44</v>
      </c>
    </row>
    <row r="4" spans="1:6" s="30" customFormat="1" ht="13.2" x14ac:dyDescent="0.25">
      <c r="A4" s="30" t="s">
        <v>45</v>
      </c>
      <c r="F4" s="32" t="s">
        <v>46</v>
      </c>
    </row>
    <row r="5" spans="1:6" x14ac:dyDescent="0.3">
      <c r="A5" s="38" t="s">
        <v>60</v>
      </c>
    </row>
    <row r="6" spans="1:6" x14ac:dyDescent="0.3">
      <c r="A6" s="35" t="s">
        <v>68</v>
      </c>
      <c r="F6" s="36">
        <v>4232</v>
      </c>
    </row>
    <row r="7" spans="1:6" x14ac:dyDescent="0.3">
      <c r="A7" s="35" t="s">
        <v>69</v>
      </c>
      <c r="F7" s="36">
        <v>5225</v>
      </c>
    </row>
    <row r="8" spans="1:6" x14ac:dyDescent="0.3">
      <c r="A8" s="35" t="s">
        <v>38</v>
      </c>
      <c r="F8" s="36">
        <v>1753</v>
      </c>
    </row>
    <row r="9" spans="1:6" x14ac:dyDescent="0.3">
      <c r="A9" s="35" t="s">
        <v>39</v>
      </c>
      <c r="F9" s="36">
        <v>1121</v>
      </c>
    </row>
    <row r="10" spans="1:6" x14ac:dyDescent="0.3">
      <c r="A10" s="35" t="s">
        <v>70</v>
      </c>
      <c r="F10" s="36">
        <v>9891</v>
      </c>
    </row>
    <row r="11" spans="1:6" x14ac:dyDescent="0.3">
      <c r="A11" s="35" t="s">
        <v>71</v>
      </c>
      <c r="F11" s="36">
        <v>629</v>
      </c>
    </row>
    <row r="13" spans="1:6" s="30" customFormat="1" ht="13.2" x14ac:dyDescent="0.25">
      <c r="F13" s="31"/>
    </row>
    <row r="14" spans="1:6" s="30" customFormat="1" ht="13.2" x14ac:dyDescent="0.25">
      <c r="A14" s="30" t="s">
        <v>47</v>
      </c>
      <c r="F14" s="32" t="s">
        <v>48</v>
      </c>
    </row>
    <row r="15" spans="1:6" s="30" customFormat="1" ht="13.2" x14ac:dyDescent="0.25">
      <c r="A15" s="30" t="s">
        <v>49</v>
      </c>
      <c r="F15" s="32" t="s">
        <v>46</v>
      </c>
    </row>
    <row r="16" spans="1:6" s="30" customFormat="1" ht="13.2" x14ac:dyDescent="0.25">
      <c r="A16" s="29" t="s">
        <v>72</v>
      </c>
      <c r="F16" s="37"/>
    </row>
    <row r="17" spans="1:7" s="30" customFormat="1" ht="13.2" x14ac:dyDescent="0.25">
      <c r="A17" s="30" t="s">
        <v>61</v>
      </c>
      <c r="F17" s="71">
        <v>100</v>
      </c>
    </row>
    <row r="18" spans="1:7" s="30" customFormat="1" ht="13.2" x14ac:dyDescent="0.25">
      <c r="A18" s="30" t="s">
        <v>62</v>
      </c>
      <c r="F18" s="72"/>
    </row>
    <row r="19" spans="1:7" s="30" customFormat="1" ht="13.2" x14ac:dyDescent="0.25">
      <c r="A19" s="30" t="s">
        <v>63</v>
      </c>
      <c r="B19" s="29"/>
      <c r="C19" s="29"/>
      <c r="D19" s="29"/>
      <c r="E19" s="29"/>
      <c r="F19" s="72"/>
    </row>
    <row r="20" spans="1:7" s="30" customFormat="1" ht="13.2" x14ac:dyDescent="0.25">
      <c r="A20" s="30" t="s">
        <v>64</v>
      </c>
      <c r="F20" s="72"/>
    </row>
    <row r="21" spans="1:7" s="30" customFormat="1" ht="13.2" x14ac:dyDescent="0.25">
      <c r="A21" s="30" t="s">
        <v>65</v>
      </c>
      <c r="F21" s="72"/>
    </row>
    <row r="22" spans="1:7" s="30" customFormat="1" ht="13.2" x14ac:dyDescent="0.25">
      <c r="A22" s="30" t="s">
        <v>66</v>
      </c>
      <c r="F22" s="73"/>
    </row>
    <row r="23" spans="1:7" s="30" customFormat="1" ht="13.2" x14ac:dyDescent="0.25">
      <c r="F23" s="31"/>
    </row>
    <row r="24" spans="1:7" s="30" customFormat="1" ht="13.2" x14ac:dyDescent="0.25">
      <c r="F24" s="31"/>
    </row>
    <row r="25" spans="1:7" s="30" customFormat="1" ht="13.2" x14ac:dyDescent="0.25">
      <c r="A25" s="29" t="s">
        <v>73</v>
      </c>
      <c r="E25" s="33"/>
      <c r="F25" s="31"/>
    </row>
    <row r="26" spans="1:7" s="33" customFormat="1" ht="13.2" x14ac:dyDescent="0.25">
      <c r="A26" s="30"/>
      <c r="F26" s="32"/>
    </row>
    <row r="27" spans="1:7" s="33" customFormat="1" ht="13.2" x14ac:dyDescent="0.25">
      <c r="A27" s="29" t="s">
        <v>50</v>
      </c>
      <c r="B27" s="30"/>
      <c r="C27" s="30"/>
      <c r="D27" s="30"/>
      <c r="E27" s="30"/>
      <c r="F27" s="31"/>
    </row>
    <row r="28" spans="1:7" s="33" customFormat="1" ht="13.2" x14ac:dyDescent="0.25">
      <c r="A28" s="30" t="s">
        <v>51</v>
      </c>
      <c r="B28" s="30"/>
      <c r="C28" s="30"/>
      <c r="D28" s="30"/>
      <c r="E28" s="30"/>
      <c r="F28" s="31"/>
    </row>
    <row r="29" spans="1:7" s="33" customFormat="1" ht="13.2" x14ac:dyDescent="0.25">
      <c r="A29" s="30"/>
      <c r="B29" s="30"/>
      <c r="C29" s="30"/>
      <c r="D29" s="30"/>
      <c r="E29" s="30"/>
      <c r="F29" s="31"/>
    </row>
    <row r="30" spans="1:7" s="30" customFormat="1" ht="13.2" x14ac:dyDescent="0.25">
      <c r="A30" s="29" t="s">
        <v>52</v>
      </c>
      <c r="E30" s="30" t="s">
        <v>58</v>
      </c>
      <c r="F30" s="31"/>
    </row>
    <row r="31" spans="1:7" s="30" customFormat="1" ht="13.2" x14ac:dyDescent="0.25">
      <c r="A31" s="30" t="s">
        <v>53</v>
      </c>
      <c r="F31" s="31">
        <v>13496.94</v>
      </c>
      <c r="G31" s="34"/>
    </row>
    <row r="32" spans="1:7" s="30" customFormat="1" ht="13.2" x14ac:dyDescent="0.25">
      <c r="A32" s="33"/>
      <c r="F32" s="32"/>
    </row>
    <row r="33" spans="1:7" s="33" customFormat="1" ht="13.2" x14ac:dyDescent="0.25">
      <c r="A33" s="29" t="s">
        <v>54</v>
      </c>
      <c r="B33" s="30"/>
      <c r="C33" s="30"/>
      <c r="D33" s="30"/>
      <c r="E33" s="30"/>
      <c r="F33" s="31"/>
    </row>
    <row r="34" spans="1:7" s="33" customFormat="1" ht="13.2" x14ac:dyDescent="0.25">
      <c r="A34" s="30" t="s">
        <v>55</v>
      </c>
      <c r="B34" s="30"/>
      <c r="C34" s="30"/>
      <c r="D34" s="30"/>
      <c r="E34" s="30"/>
      <c r="F34" s="31">
        <v>4974.3</v>
      </c>
    </row>
    <row r="35" spans="1:7" s="33" customFormat="1" ht="13.2" x14ac:dyDescent="0.25">
      <c r="A35" s="30" t="s">
        <v>56</v>
      </c>
      <c r="B35" s="30"/>
      <c r="C35" s="30"/>
      <c r="D35" s="30"/>
      <c r="E35" s="30"/>
      <c r="F35" s="31"/>
    </row>
    <row r="36" spans="1:7" s="33" customFormat="1" ht="13.2" x14ac:dyDescent="0.25">
      <c r="A36" s="30" t="s">
        <v>57</v>
      </c>
      <c r="B36" s="30"/>
      <c r="C36" s="30"/>
      <c r="D36" s="30"/>
      <c r="E36" s="30"/>
      <c r="F36" s="31">
        <v>225</v>
      </c>
    </row>
    <row r="37" spans="1:7" s="33" customFormat="1" ht="13.2" x14ac:dyDescent="0.25">
      <c r="A37" s="30" t="s">
        <v>59</v>
      </c>
      <c r="B37" s="30"/>
      <c r="C37" s="30"/>
      <c r="D37" s="30"/>
      <c r="E37" s="30"/>
      <c r="F37" s="34">
        <v>1845</v>
      </c>
    </row>
    <row r="38" spans="1:7" s="33" customFormat="1" ht="13.2" x14ac:dyDescent="0.25">
      <c r="A38" s="30"/>
      <c r="B38" s="30"/>
      <c r="C38" s="30"/>
      <c r="D38" s="30"/>
      <c r="E38" s="30"/>
      <c r="F38" s="31"/>
    </row>
    <row r="39" spans="1:7" s="33" customFormat="1" ht="13.2" x14ac:dyDescent="0.25">
      <c r="A39" s="29" t="s">
        <v>75</v>
      </c>
      <c r="B39" s="30"/>
      <c r="C39" s="30"/>
      <c r="D39" s="30"/>
      <c r="E39" s="30"/>
      <c r="F39" s="39">
        <f>SUM(F6:F11)+SUM(F31:F37)</f>
        <v>43392.240000000005</v>
      </c>
    </row>
    <row r="40" spans="1:7" s="33" customFormat="1" ht="13.2" x14ac:dyDescent="0.25">
      <c r="A40" s="30"/>
      <c r="B40" s="30"/>
      <c r="C40" s="30"/>
      <c r="D40" s="30"/>
      <c r="E40" s="30"/>
      <c r="F40" s="31"/>
    </row>
    <row r="41" spans="1:7" s="33" customFormat="1" ht="13.2" x14ac:dyDescent="0.25">
      <c r="A41" s="30"/>
      <c r="B41" s="30"/>
      <c r="C41" s="30"/>
      <c r="D41" s="30"/>
      <c r="E41" s="30"/>
      <c r="F41" s="31"/>
    </row>
    <row r="42" spans="1:7" s="33" customFormat="1" ht="13.2" x14ac:dyDescent="0.25">
      <c r="A42" s="30" t="s">
        <v>74</v>
      </c>
      <c r="B42" s="30"/>
      <c r="C42" s="30"/>
      <c r="D42" s="30"/>
      <c r="E42" s="30"/>
      <c r="F42" s="31"/>
      <c r="G42" s="31"/>
    </row>
    <row r="43" spans="1:7" x14ac:dyDescent="0.3">
      <c r="F43" s="31"/>
    </row>
    <row r="44" spans="1:7" x14ac:dyDescent="0.3">
      <c r="F44" s="31"/>
    </row>
    <row r="45" spans="1:7" x14ac:dyDescent="0.3">
      <c r="F45" s="31"/>
    </row>
  </sheetData>
  <mergeCells count="1">
    <mergeCell ref="F17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Sheet_1</vt:lpstr>
      <vt:lpstr>Apr_-_June</vt:lpstr>
      <vt:lpstr>July_-_Sept</vt:lpstr>
      <vt:lpstr>Assets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FPC</cp:lastModifiedBy>
  <cp:lastPrinted>2015-08-12T13:41:01Z</cp:lastPrinted>
  <dcterms:created xsi:type="dcterms:W3CDTF">2014-04-30T12:18:35Z</dcterms:created>
  <dcterms:modified xsi:type="dcterms:W3CDTF">2016-09-18T15:38:05Z</dcterms:modified>
</cp:coreProperties>
</file>